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7275" firstSheet="1" activeTab="4"/>
  </bookViews>
  <sheets>
    <sheet name="Лист3" sheetId="1" state="hidden" r:id="rId1"/>
    <sheet name="კრებსითი" sheetId="2" r:id="rId2"/>
    <sheet name="სამშენებლო სამუშაოები" sheetId="3" r:id="rId3"/>
    <sheet name="ეზოს კეთილმოწყობა" sheetId="4" r:id="rId4"/>
    <sheet name="ელ.სამონტაჟო" sheetId="5" r:id="rId5"/>
    <sheet name="გარე განათება" sheetId="6" r:id="rId6"/>
    <sheet name="წყალი,კანალიზაცია" sheetId="7" r:id="rId7"/>
    <sheet name="გათბობა გაგრილება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<sst xmlns="http://schemas.openxmlformats.org/spreadsheetml/2006/main" count="1171" uniqueCount="434">
  <si>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</si>
  <si>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</si>
  <si>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</si>
  <si>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</si>
  <si>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</si>
  <si>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</si>
  <si>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</si>
  <si>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</si>
  <si>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</si>
  <si>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</si>
  <si>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</si>
  <si>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</si>
  <si>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</si>
  <si>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</si>
  <si>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</si>
  <si>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</si>
  <si>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</si>
  <si>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</si>
  <si>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</si>
  <si>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</si>
  <si>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</si>
  <si>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</si>
  <si>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</si>
  <si>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</si>
  <si>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</si>
  <si>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</si>
  <si>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</si>
  <si>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</si>
  <si>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</si>
  <si>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</si>
  <si>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</si>
  <si>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</si>
  <si>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</si>
  <si>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</si>
  <si>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</si>
  <si>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</si>
  <si>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</si>
  <si>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</si>
  <si>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</si>
  <si>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</si>
  <si>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</si>
  <si>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</si>
  <si>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</si>
  <si>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</si>
  <si>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</si>
  <si>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</si>
  <si>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</si>
  <si>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</si>
  <si>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</si>
  <si>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</si>
  <si>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</si>
  <si>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</si>
  <si>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</si>
  <si>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</si>
  <si>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</si>
  <si>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</si>
  <si>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</si>
  <si>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</si>
  <si>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</si>
  <si>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</si>
  <si>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</si>
  <si>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</si>
  <si>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</si>
  <si>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</si>
  <si>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</si>
  <si>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</si>
  <si>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</si>
  <si>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</si>
  <si>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</si>
  <si>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</si>
  <si>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</si>
  <si>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</si>
  <si>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</si>
  <si>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</si>
  <si>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</si>
  <si>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</si>
  <si>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</si>
  <si>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</si>
  <si>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</si>
  <si>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</si>
  <si>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</si>
  <si>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</si>
  <si>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</si>
  <si>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</si>
  <si>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</si>
  <si>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</si>
  <si>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</si>
  <si>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</si>
  <si>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</si>
  <si>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</si>
  <si>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</si>
  <si>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</si>
  <si>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</si>
  <si>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</si>
  <si>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</si>
  <si>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</si>
  <si>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</si>
  <si>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</si>
  <si>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</si>
  <si>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</si>
  <si>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</si>
  <si>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</si>
  <si>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</si>
  <si>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</si>
  <si>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</si>
  <si>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</si>
  <si>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</si>
  <si>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</si>
  <si>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</si>
  <si>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</si>
  <si>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</si>
  <si>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</si>
  <si>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</si>
  <si>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</si>
  <si>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</si>
  <si>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</si>
  <si>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</si>
  <si>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</si>
  <si>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</si>
  <si>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</si>
  <si>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</si>
  <si>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</si>
  <si>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</si>
  <si>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</si>
  <si>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</si>
  <si>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</si>
  <si>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</si>
  <si>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</si>
  <si>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t</t>
  </si>
  <si>
    <t>satransporto xarji masalaze</t>
  </si>
  <si>
    <t>zednadebi xarji</t>
  </si>
  <si>
    <t xml:space="preserve">mogeba </t>
  </si>
  <si>
    <t>dRg</t>
  </si>
  <si>
    <t>m3</t>
  </si>
  <si>
    <t>tona</t>
  </si>
  <si>
    <t>m/sT</t>
  </si>
  <si>
    <t>cali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</si>
  <si>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</si>
  <si>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</si>
  <si>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</si>
  <si>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</si>
  <si>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</si>
  <si>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</si>
  <si>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</si>
  <si>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</si>
  <si>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</si>
  <si>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</si>
  <si>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samSeneblo saremonto samuSaoebi</t>
  </si>
  <si>
    <t>betoni b-20</t>
  </si>
  <si>
    <t>qviSa-cementis xsnari</t>
  </si>
  <si>
    <t>kg</t>
  </si>
  <si>
    <t>grunti</t>
  </si>
  <si>
    <t>fiTxi</t>
  </si>
  <si>
    <t>wyalemulsia saRebavi</t>
  </si>
  <si>
    <t>webocementi</t>
  </si>
  <si>
    <t>antikoroziuli saRebavi</t>
  </si>
  <si>
    <t>dRe</t>
  </si>
  <si>
    <t>avtogreideri saSualo tipis 79kvt (108c,Z)</t>
  </si>
  <si>
    <t>RorRi</t>
  </si>
  <si>
    <t xml:space="preserve">qviSa  </t>
  </si>
  <si>
    <t xml:space="preserve">samuSaos dasaxeleba </t>
  </si>
  <si>
    <t>Rirebuleba</t>
  </si>
  <si>
    <t>ezos keTilmowyoba</t>
  </si>
  <si>
    <t>el.samontaJo samuSaoebi</t>
  </si>
  <si>
    <t>wyali kanalizacia</t>
  </si>
  <si>
    <t xml:space="preserve">gruntis gatana avtoTviTmclelebiT nayarSi 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</si>
  <si>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</si>
  <si>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</si>
  <si>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proeqt</t>
  </si>
  <si>
    <t>lit</t>
  </si>
  <si>
    <t>Sromis xarji</t>
  </si>
  <si>
    <t>komp</t>
  </si>
  <si>
    <t>c</t>
  </si>
  <si>
    <t>muxli</t>
  </si>
  <si>
    <t>gruntis damuSaveba xeliT</t>
  </si>
  <si>
    <t>kompresori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</si>
  <si>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</si>
  <si>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</si>
  <si>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</si>
  <si>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</si>
  <si>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mdf-is karebi</t>
  </si>
  <si>
    <t>manqana-meqanizmebi</t>
  </si>
  <si>
    <t>materialuri resursi</t>
  </si>
  <si>
    <t>m</t>
  </si>
  <si>
    <t>zednadebi xarjebi xelfasidan</t>
  </si>
  <si>
    <t>mogeba</t>
  </si>
  <si>
    <t>Sida 'wyali da kanalizacia</t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</si>
  <si>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</si>
  <si>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</si>
  <si>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</si>
  <si>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</si>
  <si>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</si>
  <si>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</si>
  <si>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</si>
  <si>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</si>
  <si>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t>plasmasis fasonuri nawilebis mowyoba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</si>
  <si>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</si>
  <si>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</si>
  <si>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</si>
  <si>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</si>
  <si>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</si>
  <si>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 xml:space="preserve">           wyali da kanalizacia</t>
  </si>
  <si>
    <t xml:space="preserve">eqskavatori 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</si>
  <si>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</si>
  <si>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</si>
  <si>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</si>
  <si>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</si>
  <si>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</si>
  <si>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sawolis momzadeba qviSiT</t>
  </si>
  <si>
    <t>qviSa</t>
  </si>
  <si>
    <t xml:space="preserve">zednadebi xarjebi  </t>
  </si>
  <si>
    <t xml:space="preserve">jami 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</si>
  <si>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</si>
  <si>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</si>
  <si>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</si>
  <si>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 xml:space="preserve">                   gare ganaTeba</t>
  </si>
  <si>
    <t>gare ganaTebis liTonis sayrdeni konsoluri tipis sanaTi, Suqdioduri naTuriT, gamSveb maregulirebeli mowyonilobiT</t>
  </si>
  <si>
    <t>gare ganaTebis liTonis sayrdeni konsoluri tipis sanaTi Suqdioduri naTuriT da gamSveb maregulirebeli mowyonilobiT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</si>
  <si>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</si>
  <si>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</si>
  <si>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</si>
  <si>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</si>
  <si>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</si>
  <si>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</si>
  <si>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r>
      <t>betoni b-25</t>
    </r>
    <r>
      <rPr>
        <sz val="10"/>
        <rFont val="Cambria"/>
        <family val="1"/>
      </rPr>
      <t xml:space="preserve"> </t>
    </r>
  </si>
  <si>
    <t>yinvagamZle webo cementi</t>
  </si>
  <si>
    <t>gare ganaTeba</t>
  </si>
  <si>
    <t>safuZvlis fenis mowyoba fraqciuli RorRiT (0-20mm.) sisqiT 20 sm</t>
  </si>
  <si>
    <t xml:space="preserve"> lokalur resursuli xarjTaRricxva # 1</t>
  </si>
  <si>
    <t xml:space="preserve"> lokalur resursuli xarjTaRricxva # 2</t>
  </si>
  <si>
    <t>eleqtro wylis gamacxelebeli</t>
  </si>
  <si>
    <t>eleqtro wylis gamacxelebeli 100 lit (kompleqtSi)</t>
  </si>
  <si>
    <t>gamwovi ventiliatori</t>
  </si>
  <si>
    <t>ventiliatori</t>
  </si>
  <si>
    <t>saburRi danadgari</t>
  </si>
  <si>
    <t>satkepni gluvi TviTmavali 10 ton.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</si>
  <si>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</si>
  <si>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</si>
  <si>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</si>
  <si>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</si>
  <si>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</si>
  <si>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wyalmimRebi mili</t>
  </si>
  <si>
    <t>Zabri</t>
  </si>
  <si>
    <t>wyalmimRebi Rari damWerebiT</t>
  </si>
  <si>
    <t>betoni b-22,50</t>
  </si>
  <si>
    <t>san.kvanZis kedlebis mopirkeTeba keramikuli filebiT</t>
  </si>
  <si>
    <t>keramogranitis fila (damkveTis katalogis mixedviT)</t>
  </si>
  <si>
    <t>kafe-marketis kedlebis mopirkeTeba aguriT</t>
  </si>
  <si>
    <t>webo-cementi</t>
  </si>
  <si>
    <t>aguri (damkveTis katalogis mixedviT)</t>
  </si>
  <si>
    <t>mdfis kari (damkveTis katalogis mixedviT)</t>
  </si>
  <si>
    <r>
      <t>armatura</t>
    </r>
    <r>
      <rPr>
        <sz val="10"/>
        <rFont val="Cambria"/>
        <family val="1"/>
      </rPr>
      <t xml:space="preserve"> A-3 </t>
    </r>
  </si>
  <si>
    <t xml:space="preserve">              navTobdamWeri (saleqari)</t>
  </si>
  <si>
    <t>xreSis safuZvlis mowyoba sisqiT 15 sm</t>
  </si>
  <si>
    <t xml:space="preserve">xreSi  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</si>
  <si>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</si>
  <si>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</si>
  <si>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</si>
  <si>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</si>
  <si>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</si>
  <si>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</si>
  <si>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</si>
  <si>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Wis Tavsaxuri</t>
  </si>
  <si>
    <t>damxmare masalebi</t>
  </si>
  <si>
    <t xml:space="preserve">armatura a-3 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</si>
  <si>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</si>
  <si>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</si>
  <si>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</si>
  <si>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</si>
  <si>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</si>
  <si>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</si>
  <si>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ofisis Sida el.samontaJo samuSaoebi</t>
  </si>
  <si>
    <t>Stefselis rozeti Savi feris (damkveTis katalogis mixedviT)</t>
  </si>
  <si>
    <t>CamrTveli erTklaviSiani Savi feris (damkveTis katalogis mixedviT)</t>
  </si>
  <si>
    <t>1,00</t>
  </si>
  <si>
    <t>4*4 mm2</t>
  </si>
  <si>
    <r>
      <t xml:space="preserve">metalis gofrirebuli </t>
    </r>
    <r>
      <rPr>
        <sz val="10"/>
        <rFont val="Cambria"/>
        <family val="1"/>
      </rPr>
      <t>mut-celik26</t>
    </r>
  </si>
  <si>
    <t xml:space="preserve">CamrTveli faruli gayvanilobisaTvis  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</si>
  <si>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</si>
  <si>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</si>
  <si>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</si>
  <si>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</si>
  <si>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xelsabani sifoniTa da SemreviT (damkveTis katalogis mixedviT)</t>
  </si>
  <si>
    <t>unitazi Camrecxi avziT (damkveTis katalogis mixedviT)</t>
  </si>
  <si>
    <t>daqvemdebarebaSi myofi avtogasamararTi sadguris samSeneblo-saremonto samuSaoebi</t>
  </si>
  <si>
    <t>lokalur resursuli xarjTaRricxva # 4</t>
  </si>
  <si>
    <t>sademontaJo samuSaoebi</t>
  </si>
  <si>
    <t>samSeneblo nagvis datvirTva avtoTviTmclelebze da gatana sanayaroze</t>
  </si>
  <si>
    <t>avtoTviTmcleli</t>
  </si>
  <si>
    <t>gruntis damuSaveba eqskavatoriT datvirTva da gatana avtoTviTmclelebiT</t>
  </si>
  <si>
    <t>san.kvanZis Weris mowyoba TabaSir-muyaos filebiT</t>
  </si>
  <si>
    <t>"amstrongi"-s Werebis mowyoba</t>
  </si>
  <si>
    <t>nestgamZle "amstrongi"-s Weri kompleqtSi</t>
  </si>
  <si>
    <t>nestgamZle TabaSir-muyaos fila kompleqtSi</t>
  </si>
  <si>
    <t xml:space="preserve">kedlebisa da san.kvanZis Weris damuSaveba fiTxiT da Rebva wyalemulsia saRebaviT </t>
  </si>
  <si>
    <t xml:space="preserve">aluminis karebebis,fanjrebisa da vitrajebis Rirebuleba </t>
  </si>
  <si>
    <t>Savi feris aluminis karebisa da fanjrebis Rirebuleba da montaJi (mina paketiT)</t>
  </si>
  <si>
    <t>satkepni gluvi TviTmavali 5 ton.</t>
  </si>
  <si>
    <t>wyalmimRebi Rarebis Rirebuleba da montaJi ofisisa da fardulisaTvis</t>
  </si>
  <si>
    <t>damxmare masala</t>
  </si>
  <si>
    <t xml:space="preserve">betonis safaris mowyoba </t>
  </si>
  <si>
    <t xml:space="preserve">samSeneblo narCenebis gatana avtoTviTmclelebiT nayarSi </t>
  </si>
  <si>
    <t>sawvavis aparatebis arsebuli kunZulis demontaJi</t>
  </si>
  <si>
    <t>kunZulis damcavi jebirebis mowyoba</t>
  </si>
  <si>
    <t>liTonis mrgvali mili 100mm</t>
  </si>
  <si>
    <t>qviSis baliSis mowyoba</t>
  </si>
  <si>
    <t>daRvrili sawvavis damWeri arxebi</t>
  </si>
  <si>
    <t>Sveleri #5</t>
  </si>
  <si>
    <t>liTonis konstruqciis Rebva</t>
  </si>
  <si>
    <t>septikis mowyoba</t>
  </si>
  <si>
    <t>liTonis furceli 5mm</t>
  </si>
  <si>
    <t>liTonis kuTxovana 50*5</t>
  </si>
  <si>
    <t>liTonis furceli 3mm</t>
  </si>
  <si>
    <t>gaTboba gagrileba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</si>
  <si>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</si>
  <si>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</si>
  <si>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</si>
  <si>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</si>
  <si>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</si>
  <si>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</si>
  <si>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</si>
  <si>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t>კომპ.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</si>
  <si>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5.6 kvt</t>
    </r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</si>
  <si>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3.6 kvt</t>
    </r>
  </si>
  <si>
    <t>samagri</t>
  </si>
  <si>
    <t>SemaerTebeli sadeni 3*2.5 mm</t>
  </si>
  <si>
    <t>Zalovani sadeni 5*6 mm</t>
  </si>
  <si>
    <t>spilenZis mili izolaciaSi 1/4</t>
  </si>
  <si>
    <t>spilenZis mili izolaciaSi  3/8</t>
  </si>
  <si>
    <t>spilenZis mili izolaciaSi  1/2</t>
  </si>
  <si>
    <t>spilenZis mili izolaciaSi  5/8</t>
  </si>
  <si>
    <t>spilenZis mili izolaciaSi  3/4</t>
  </si>
  <si>
    <t>spilenZis mili izolaciaSi  7/8</t>
  </si>
  <si>
    <t>refneti</t>
  </si>
  <si>
    <t>drenaJis mili</t>
  </si>
  <si>
    <t>damxmare da sainstalacio masala</t>
  </si>
  <si>
    <t>satransporto xarji</t>
  </si>
  <si>
    <t>zednadebi xarji xelfasze</t>
  </si>
  <si>
    <t xml:space="preserve"> lokalur resursuli xarjTaRricxva # 6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</si>
  <si>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15,5 kvt</t>
    </r>
  </si>
  <si>
    <r>
      <t xml:space="preserve">plasmasis sakanalizacio mili </t>
    </r>
    <r>
      <rPr>
        <sz val="10"/>
        <rFont val="Cambria"/>
        <family val="1"/>
      </rPr>
      <t>D-110</t>
    </r>
  </si>
  <si>
    <t>muxli 110</t>
  </si>
  <si>
    <t>SenobaSi iatakebze arsebuli filebis demontaJi</t>
  </si>
  <si>
    <t>arsebuli fanjrebis demontaJi</t>
  </si>
  <si>
    <t>arsebuli karebis demontaJi</t>
  </si>
  <si>
    <t>liTonis oTxkuTxa mili 60*60*2</t>
  </si>
  <si>
    <t xml:space="preserve">RorRis safuZvlis mowyoba </t>
  </si>
  <si>
    <t>liTonis furceli 10 mm</t>
  </si>
  <si>
    <t xml:space="preserve">RorRi  </t>
  </si>
  <si>
    <t>momasworebeli fenis fenis mowyoba qviSa-cementis xsnariT sisqiT 20 mm</t>
  </si>
  <si>
    <t>kuTxovana 80*80*7</t>
  </si>
  <si>
    <t>zolovana 80*6</t>
  </si>
  <si>
    <t>ketramogranitis plintusebis mowyoba (simaRliT 60 mm)</t>
  </si>
  <si>
    <t xml:space="preserve">rezervuaris liTonis yelebis demontaJi </t>
  </si>
  <si>
    <t>rezervuaris yelebze axali liTonis Webis mowyoba saxuraviT</t>
  </si>
  <si>
    <t>betoni b-22,5</t>
  </si>
  <si>
    <t>septikisaTvis monoliTuri rk/betonis filis mowyoba b-25 betonisagan</t>
  </si>
  <si>
    <t>septikis monoliTuri rk/betonis kedlebis mowyoba b-25 betonisagan</t>
  </si>
  <si>
    <t>septikis Tujis Tavsaxuris Rirebuleba da montaJi</t>
  </si>
  <si>
    <t>Tujis Tavsaxuri</t>
  </si>
  <si>
    <t>r/betonis safaris mowyoba b-25 betonisagan (betonis mosaxexi danadgariT da daxerxviT) 5 sm amaRlebiT</t>
  </si>
  <si>
    <t>rezervuaris yelebze liTonis Webis mowyoba da moxreSva</t>
  </si>
  <si>
    <t>xreSis fenis mowyoba fraqciuli RorRiT (0-40mm.) sisqiT 10 sm</t>
  </si>
  <si>
    <t>5*6 mm2</t>
  </si>
  <si>
    <t>7*2,50 mm2</t>
  </si>
  <si>
    <t>7*1,50 mm2</t>
  </si>
  <si>
    <t>4*16 mm2</t>
  </si>
  <si>
    <t>3*1,5 mm2</t>
  </si>
  <si>
    <t>4*2,5 mm2</t>
  </si>
  <si>
    <t>2*2,5 mm2</t>
  </si>
  <si>
    <r>
      <t xml:space="preserve">internetis kabeli </t>
    </r>
    <r>
      <rPr>
        <sz val="10"/>
        <rFont val="Cambria"/>
        <family val="1"/>
      </rPr>
      <t>UTP Cat 5</t>
    </r>
  </si>
  <si>
    <t>navTobdamWeris liTonis karkasebis mowyoba 10 mm liTonis furclisagan</t>
  </si>
  <si>
    <t>liTonis 10 mm furceli</t>
  </si>
  <si>
    <t>liTonis furceli 3 mm</t>
  </si>
  <si>
    <t>tranSeis gaTxra sadenis sawolisaTvis xeliT</t>
  </si>
  <si>
    <t>plasmasis gofrirebuli milis montaJi</t>
  </si>
  <si>
    <t>plasmasis gofrirebuli mili 50 mm</t>
  </si>
  <si>
    <t>betonis safaris mowyoba</t>
  </si>
  <si>
    <r>
      <t xml:space="preserve">wyalsadenis 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</si>
  <si>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wyalsadenis 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</si>
  <si>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t>gadamyvani 110*110</t>
  </si>
  <si>
    <t>wylis filtris mowyoba</t>
  </si>
  <si>
    <r>
      <t xml:space="preserve">filtri </t>
    </r>
    <r>
      <rPr>
        <sz val="10"/>
        <rFont val="Cambria"/>
        <family val="1"/>
      </rPr>
      <t xml:space="preserve"> Barier EXPERT standart</t>
    </r>
  </si>
  <si>
    <t xml:space="preserve">xelvaCauris raioni. sof.erges teritoriaze mdebare  Sps "san petrolium jorjia"-s </t>
  </si>
  <si>
    <t xml:space="preserve">satransporto xarji </t>
  </si>
  <si>
    <t>xaraCo</t>
  </si>
  <si>
    <t>fardulis Sekiduli Weris demontaJi (transportireba aeroportis dasaxlebaSi yofili "eko"-s bazaze)</t>
  </si>
  <si>
    <t>Senobis Weris demontaJi</t>
  </si>
  <si>
    <t>arsebuli Tonis demontaJi</t>
  </si>
  <si>
    <t>lokalur resursuli xarjTaRricxva # 3</t>
  </si>
  <si>
    <t xml:space="preserve"> lokalur resursuli xarjTaRricxva # 5</t>
  </si>
  <si>
    <t>wvrili samSeneblo bloki 20*20*40</t>
  </si>
  <si>
    <t xml:space="preserve">Senobis Riobebis amoSeneba wvrili samSeneblo blokiT </t>
  </si>
  <si>
    <t>TabaSir muyaos fila (kompleqtSi)</t>
  </si>
  <si>
    <t>TabaSir muyaos tixrebis mowyoba</t>
  </si>
  <si>
    <t>kedlis Riobebis moCarCoeba</t>
  </si>
  <si>
    <t>san.kvanZis kedlebis gasufTaveba keramikuli filebisagan</t>
  </si>
  <si>
    <t>Senobaze arsebuli wvimis wylis mimRebi milebis demontaJi</t>
  </si>
  <si>
    <t>aluminis fexis sawmendis Rirebuleba da montaJi</t>
  </si>
  <si>
    <t>aluminis fexis sawmendi 110*60</t>
  </si>
  <si>
    <t>muxli 50</t>
  </si>
  <si>
    <t>zedmeti gruntis transportireba</t>
  </si>
  <si>
    <t>safuqvlis mowyoba fraqciuli RorRiT   0-40</t>
  </si>
  <si>
    <t>sawvavis aparatebis arsebuli kunZuze liTonis demontaJi</t>
  </si>
  <si>
    <t>arsebuli betonis plaTformis demontaJi</t>
  </si>
  <si>
    <t>RorRis safuZvlis mowyoba Sesasvlelis mxares</t>
  </si>
  <si>
    <t xml:space="preserve">Sesasvlelis mxares r/betonis safaris mowyoba b-25 betonisagan (betonis mosaxexi danadgariT da daxerxviT) </t>
  </si>
  <si>
    <t>rezervuaris kedlis amaRleba 1,20 m</t>
  </si>
  <si>
    <t>monoliTuri rk/betonis svetebis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</si>
  <si>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</si>
  <si>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</si>
  <si>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monoliTuri rk/betonis pirveli sartylis mowyoba b-22,5 betonisagan</t>
  </si>
  <si>
    <t>monoliTuri rk/betonis meore sartylis mowyoba b-22,5 betonisagan</t>
  </si>
  <si>
    <t>kedlebis armirebuli lesva qviSa-cementis xsnariT</t>
  </si>
  <si>
    <t>parkingze liTonis moajiris mowyoba</t>
  </si>
  <si>
    <t>kibis liTonis moajiris mowyoba</t>
  </si>
  <si>
    <t>milkvadrati 40*30*2</t>
  </si>
  <si>
    <t>ankeri d-14mm</t>
  </si>
  <si>
    <t>milkvadrati 60*40*3</t>
  </si>
  <si>
    <t>milkvadrati 40*40*3</t>
  </si>
  <si>
    <t>liTonis kibis moajiris gawmenda da Rebva antikoroziuli saRebaviT</t>
  </si>
  <si>
    <t>saniaRvre arxebis mowyoba</t>
  </si>
  <si>
    <t>gruntis damuSaveba xeliT saniaRvre arxebis mosawyobaT</t>
  </si>
  <si>
    <t>2</t>
  </si>
  <si>
    <t>3</t>
  </si>
  <si>
    <t>betonis arxis mowyoba</t>
  </si>
  <si>
    <t xml:space="preserve">betoni b-25 </t>
  </si>
  <si>
    <t>sakanalizacio mili d-160mm arxebis SesaerTeblad</t>
  </si>
  <si>
    <t>liTonis cxaurebis mowyoba</t>
  </si>
  <si>
    <t>liTonis kuTxovana 70*70*5</t>
  </si>
  <si>
    <t>liTonis kuTxovana 65*65*5</t>
  </si>
  <si>
    <t>milkvadrati 60*60*3</t>
  </si>
  <si>
    <t>5</t>
  </si>
  <si>
    <t>arsebuli arxis gawmenda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</si>
</sst>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4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5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7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2" fontId="52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2" fontId="6" fillId="33" borderId="10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33" borderId="12" xfId="60" applyFont="1" applyFill="1" applyBorder="1" applyAlignment="1">
      <alignment horizontal="center" vertical="center"/>
      <protection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19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left" vertical="center" wrapText="1"/>
    </xf>
    <xf numFmtId="199" fontId="7" fillId="33" borderId="12" xfId="66" applyNumberFormat="1" applyFont="1" applyFill="1" applyBorder="1" applyAlignment="1">
      <alignment horizontal="center"/>
      <protection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2" xfId="67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33" borderId="12" xfId="60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7" applyNumberFormat="1" applyFont="1" applyFill="1" applyBorder="1" applyAlignment="1">
      <alignment horizontal="center" vertical="center"/>
      <protection/>
    </xf>
    <xf numFmtId="0" fontId="7" fillId="33" borderId="0" xfId="67" applyNumberFormat="1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2" fontId="7" fillId="33" borderId="12" xfId="67" applyNumberFormat="1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3" xfId="68" applyNumberFormat="1" applyFont="1" applyFill="1" applyBorder="1" applyAlignment="1">
      <alignment horizontal="center" vertical="center"/>
      <protection/>
    </xf>
    <xf numFmtId="2" fontId="7" fillId="33" borderId="14" xfId="68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/>
      <protection/>
    </xf>
    <xf numFmtId="0" fontId="6" fillId="33" borderId="17" xfId="73" applyFont="1" applyFill="1" applyBorder="1" applyAlignment="1">
      <alignment horizontal="left"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6" fillId="33" borderId="15" xfId="69" applyFont="1" applyFill="1" applyBorder="1" applyAlignment="1">
      <alignment horizontal="center" vertical="center"/>
      <protection/>
    </xf>
    <xf numFmtId="2" fontId="6" fillId="33" borderId="15" xfId="69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2" fontId="7" fillId="33" borderId="15" xfId="68" applyNumberFormat="1" applyFont="1" applyFill="1" applyBorder="1" applyAlignment="1">
      <alignment horizontal="center" vertical="center"/>
      <protection/>
    </xf>
    <xf numFmtId="0" fontId="7" fillId="33" borderId="23" xfId="67" applyFont="1" applyFill="1" applyBorder="1" applyAlignment="1">
      <alignment horizontal="center"/>
      <protection/>
    </xf>
    <xf numFmtId="0" fontId="7" fillId="33" borderId="14" xfId="67" applyFont="1" applyFill="1" applyBorder="1" applyAlignment="1">
      <alignment horizontal="left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/>
      <protection/>
    </xf>
    <xf numFmtId="2" fontId="6" fillId="33" borderId="12" xfId="69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0" fontId="7" fillId="33" borderId="24" xfId="73" applyFont="1" applyFill="1" applyBorder="1" applyAlignment="1">
      <alignment horizontal="left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vertical="center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7" fillId="33" borderId="10" xfId="67" applyFont="1" applyFill="1" applyBorder="1" applyAlignment="1">
      <alignment horizontal="center" vertical="center"/>
      <protection/>
    </xf>
    <xf numFmtId="0" fontId="6" fillId="33" borderId="14" xfId="73" applyFont="1" applyFill="1" applyBorder="1" applyAlignment="1">
      <alignment horizontal="left" vertical="center" wrapText="1"/>
      <protection/>
    </xf>
    <xf numFmtId="0" fontId="7" fillId="33" borderId="21" xfId="67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7" applyFont="1" applyFill="1" applyBorder="1" applyAlignment="1">
      <alignment horizontal="left"/>
      <protection/>
    </xf>
    <xf numFmtId="2" fontId="7" fillId="33" borderId="10" xfId="67" applyNumberFormat="1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left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2" fontId="6" fillId="33" borderId="10" xfId="67" applyNumberFormat="1" applyFont="1" applyFill="1" applyBorder="1" applyAlignment="1">
      <alignment horizontal="center" vertical="center"/>
      <protection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 quotePrefix="1">
      <alignment horizontal="center" vertical="top" wrapText="1"/>
    </xf>
    <xf numFmtId="0" fontId="7" fillId="33" borderId="15" xfId="0" applyFont="1" applyFill="1" applyBorder="1" applyAlignment="1" quotePrefix="1">
      <alignment horizontal="center" vertical="top" wrapText="1"/>
    </xf>
    <xf numFmtId="0" fontId="7" fillId="33" borderId="23" xfId="0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49" fontId="7" fillId="33" borderId="23" xfId="0" applyNumberFormat="1" applyFont="1" applyFill="1" applyBorder="1" applyAlignment="1">
      <alignment horizontal="center" vertical="top"/>
    </xf>
    <xf numFmtId="0" fontId="6" fillId="0" borderId="14" xfId="0" applyFont="1" applyBorder="1" applyAlignment="1" quotePrefix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 quotePrefix="1">
      <alignment horizontal="center" vertical="top" wrapText="1"/>
    </xf>
    <xf numFmtId="0" fontId="7" fillId="33" borderId="10" xfId="68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0" fontId="6" fillId="33" borderId="10" xfId="68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2" fontId="6" fillId="33" borderId="15" xfId="0" applyNumberFormat="1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 quotePrefix="1">
      <alignment horizontal="left" vertical="top" wrapText="1"/>
    </xf>
    <xf numFmtId="2" fontId="7" fillId="33" borderId="12" xfId="0" applyNumberFormat="1" applyFont="1" applyFill="1" applyBorder="1" applyAlignment="1" quotePrefix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9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left" vertical="center" wrapText="1"/>
    </xf>
    <xf numFmtId="0" fontId="7" fillId="33" borderId="20" xfId="0" applyNumberFormat="1" applyFont="1" applyFill="1" applyBorder="1" applyAlignment="1">
      <alignment horizontal="center" vertical="top"/>
    </xf>
    <xf numFmtId="0" fontId="7" fillId="33" borderId="22" xfId="67" applyFont="1" applyFill="1" applyBorder="1" applyAlignment="1">
      <alignment horizontal="center"/>
      <protection/>
    </xf>
    <xf numFmtId="0" fontId="7" fillId="33" borderId="19" xfId="67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1" xfId="67" applyFont="1" applyFill="1" applyBorder="1" applyAlignment="1">
      <alignment horizontal="center"/>
      <protection/>
    </xf>
    <xf numFmtId="2" fontId="7" fillId="33" borderId="16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 quotePrefix="1">
      <alignment horizontal="left" vertical="top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 quotePrefix="1">
      <alignment horizontal="center" vertical="center" wrapText="1"/>
    </xf>
    <xf numFmtId="1" fontId="7" fillId="33" borderId="15" xfId="0" applyNumberFormat="1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 quotePrefix="1">
      <alignment horizontal="center" vertical="top" wrapText="1"/>
    </xf>
    <xf numFmtId="0" fontId="11" fillId="33" borderId="13" xfId="73" applyFont="1" applyFill="1" applyBorder="1" applyAlignment="1">
      <alignment horizontal="center" vertical="center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/>
      <protection/>
    </xf>
    <xf numFmtId="9" fontId="6" fillId="33" borderId="12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97" fontId="12" fillId="33" borderId="12" xfId="43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/>
    </xf>
    <xf numFmtId="9" fontId="51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left" vertical="center"/>
    </xf>
    <xf numFmtId="2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9" fontId="52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99" fontId="7" fillId="33" borderId="12" xfId="0" applyNumberFormat="1" applyFont="1" applyFill="1" applyBorder="1" applyAlignment="1">
      <alignment horizontal="center" vertical="top" wrapText="1"/>
    </xf>
    <xf numFmtId="198" fontId="7" fillId="33" borderId="12" xfId="0" applyNumberFormat="1" applyFont="1" applyFill="1" applyBorder="1" applyAlignment="1">
      <alignment horizontal="center" vertical="top" wrapText="1"/>
    </xf>
    <xf numFmtId="199" fontId="6" fillId="33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 quotePrefix="1">
      <alignment horizontal="center" vertical="center" wrapText="1"/>
    </xf>
    <xf numFmtId="2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73" applyFont="1" applyFill="1" applyBorder="1" applyAlignment="1">
      <alignment horizontal="left" vertical="center"/>
      <protection/>
    </xf>
    <xf numFmtId="0" fontId="6" fillId="33" borderId="10" xfId="69" applyFont="1" applyFill="1" applyBorder="1" applyAlignment="1">
      <alignment horizontal="center" vertical="center"/>
      <protection/>
    </xf>
    <xf numFmtId="2" fontId="6" fillId="33" borderId="10" xfId="69" applyNumberFormat="1" applyFont="1" applyFill="1" applyBorder="1" applyAlignment="1">
      <alignment horizontal="center" vertical="center"/>
      <protection/>
    </xf>
    <xf numFmtId="0" fontId="7" fillId="33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7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 quotePrefix="1">
      <alignment horizontal="center" vertical="top" wrapText="1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7" fillId="0" borderId="12" xfId="67" applyFont="1" applyBorder="1" applyAlignment="1">
      <alignment horizontal="left"/>
      <protection/>
    </xf>
    <xf numFmtId="199" fontId="7" fillId="0" borderId="12" xfId="0" applyNumberFormat="1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 quotePrefix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 quotePrefix="1">
      <alignment horizontal="center" vertical="center" wrapText="1"/>
    </xf>
    <xf numFmtId="1" fontId="7" fillId="33" borderId="12" xfId="0" applyNumberFormat="1" applyFont="1" applyFill="1" applyBorder="1" applyAlignment="1" quotePrefix="1">
      <alignment horizontal="center" vertical="top" wrapText="1"/>
    </xf>
    <xf numFmtId="0" fontId="6" fillId="33" borderId="12" xfId="0" applyFont="1" applyFill="1" applyBorder="1" applyAlignment="1" quotePrefix="1">
      <alignment horizontal="center" vertical="top" wrapText="1"/>
    </xf>
    <xf numFmtId="2" fontId="6" fillId="33" borderId="12" xfId="0" applyNumberFormat="1" applyFont="1" applyFill="1" applyBorder="1" applyAlignment="1" quotePrefix="1">
      <alignment horizontal="center" vertical="top" wrapText="1"/>
    </xf>
    <xf numFmtId="0" fontId="7" fillId="33" borderId="12" xfId="0" applyFont="1" applyFill="1" applyBorder="1" applyAlignment="1" quotePrefix="1">
      <alignment horizontal="center" vertical="top" wrapText="1"/>
    </xf>
    <xf numFmtId="2" fontId="7" fillId="33" borderId="12" xfId="0" applyNumberFormat="1" applyFont="1" applyFill="1" applyBorder="1" applyAlignment="1" quotePrefix="1">
      <alignment horizontal="center" vertical="top" wrapText="1"/>
    </xf>
    <xf numFmtId="199" fontId="7" fillId="33" borderId="12" xfId="0" applyNumberFormat="1" applyFont="1" applyFill="1" applyBorder="1" applyAlignment="1" quotePrefix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top"/>
    </xf>
    <xf numFmtId="0" fontId="7" fillId="33" borderId="20" xfId="0" applyFont="1" applyFill="1" applyBorder="1" applyAlignment="1" quotePrefix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2" xfId="0" applyNumberFormat="1" applyFont="1" applyFill="1" applyBorder="1" applyAlignment="1">
      <alignment horizontal="center" vertical="top"/>
    </xf>
    <xf numFmtId="0" fontId="11" fillId="33" borderId="13" xfId="0" applyFont="1" applyFill="1" applyBorder="1" applyAlignment="1" quotePrefix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top" wrapText="1"/>
    </xf>
    <xf numFmtId="0" fontId="1" fillId="0" borderId="20" xfId="0" applyFont="1" applyBorder="1" applyAlignment="1" quotePrefix="1">
      <alignment horizontal="center" vertical="top" wrapText="1"/>
    </xf>
    <xf numFmtId="0" fontId="1" fillId="0" borderId="13" xfId="0" applyFont="1" applyBorder="1" applyAlignment="1" quotePrefix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sida kanalizaciadigomi" xfId="67"/>
    <cellStyle name="Normal_sida wyalsadeni 3" xfId="68"/>
    <cellStyle name="Normal_sida wyalsadeni_xarGaRricxva  remonti maisuraZis q.transp. sammarTvelos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  <cellStyle name="Обычный_SAN2008-I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1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5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7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8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49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50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5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6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7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8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8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3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4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5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6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7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8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1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2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619500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277" name="Text Box 10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107</xdr:row>
      <xdr:rowOff>0</xdr:rowOff>
    </xdr:from>
    <xdr:ext cx="0" cy="161925"/>
    <xdr:sp>
      <xdr:nvSpPr>
        <xdr:cNvPr id="278" name="Text Box 11"/>
        <xdr:cNvSpPr txBox="1">
          <a:spLocks noChangeArrowheads="1"/>
        </xdr:cNvSpPr>
      </xdr:nvSpPr>
      <xdr:spPr>
        <a:xfrm>
          <a:off x="12287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79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80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81" name="Text Box 65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161925"/>
    <xdr:sp>
      <xdr:nvSpPr>
        <xdr:cNvPr id="282" name="Text Box 91"/>
        <xdr:cNvSpPr txBox="1">
          <a:spLocks noChangeArrowheads="1"/>
        </xdr:cNvSpPr>
      </xdr:nvSpPr>
      <xdr:spPr>
        <a:xfrm>
          <a:off x="3619500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283" name="Text Box 46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85725" cy="161925"/>
    <xdr:sp>
      <xdr:nvSpPr>
        <xdr:cNvPr id="284" name="Text Box 43"/>
        <xdr:cNvSpPr txBox="1">
          <a:spLocks noChangeArrowheads="1"/>
        </xdr:cNvSpPr>
      </xdr:nvSpPr>
      <xdr:spPr>
        <a:xfrm>
          <a:off x="433387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619500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619500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05" name="Text Box 68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06" name="Text Box 69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07" name="Text Box 70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08" name="Text Box 71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09" name="Text Box 72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10" name="Text Box 73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11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12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13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14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315" name="Text Box 10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316" name="Text Box 11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17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18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19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20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21" name="Text Box 46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22" name="Text Box 43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23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24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25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26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27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28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29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30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31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32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33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34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35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36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37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38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39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40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41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42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43" name="Text Box 68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44" name="Text Box 69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45" name="Text Box 70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46" name="Text Box 71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47" name="Text Box 72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48" name="Text Box 73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49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50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51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52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353" name="Text Box 10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354" name="Text Box 11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55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56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57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58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59" name="Text Box 46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60" name="Text Box 43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61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62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63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64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65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66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67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68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69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70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71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72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73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74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75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76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77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78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79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80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81" name="Text Box 68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82" name="Text Box 69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83" name="Text Box 70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84" name="Text Box 71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85" name="Text Box 72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386" name="Text Box 73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87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88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89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390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391" name="Text Box 10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392" name="Text Box 11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93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94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95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96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97" name="Text Box 46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398" name="Text Box 43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399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00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01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02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03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04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05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06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07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08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09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10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11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12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13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14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15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16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17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18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419" name="Text Box 68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420" name="Text Box 69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421" name="Text Box 70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422" name="Text Box 71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423" name="Text Box 72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47625"/>
    <xdr:sp>
      <xdr:nvSpPr>
        <xdr:cNvPr id="424" name="Text Box 73"/>
        <xdr:cNvSpPr txBox="1">
          <a:spLocks noChangeArrowheads="1"/>
        </xdr:cNvSpPr>
      </xdr:nvSpPr>
      <xdr:spPr>
        <a:xfrm>
          <a:off x="11172825" y="24745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25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26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27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28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429" name="Text Box 10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0" cy="161925"/>
    <xdr:sp>
      <xdr:nvSpPr>
        <xdr:cNvPr id="430" name="Text Box 11"/>
        <xdr:cNvSpPr txBox="1">
          <a:spLocks noChangeArrowheads="1"/>
        </xdr:cNvSpPr>
      </xdr:nvSpPr>
      <xdr:spPr>
        <a:xfrm>
          <a:off x="11172825" y="24745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431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432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433" name="Text Box 65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434" name="Text Box 91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435" name="Text Box 46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161925"/>
    <xdr:sp>
      <xdr:nvSpPr>
        <xdr:cNvPr id="436" name="Text Box 43"/>
        <xdr:cNvSpPr txBox="1">
          <a:spLocks noChangeArrowheads="1"/>
        </xdr:cNvSpPr>
      </xdr:nvSpPr>
      <xdr:spPr>
        <a:xfrm>
          <a:off x="11172825" y="247459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37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38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39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40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41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42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43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44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45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46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47" name="Text Box 68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48" name="Text Box 69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49" name="Text Box 70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50" name="Text Box 71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51" name="Text Box 72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66675"/>
    <xdr:sp>
      <xdr:nvSpPr>
        <xdr:cNvPr id="452" name="Text Box 73"/>
        <xdr:cNvSpPr txBox="1">
          <a:spLocks noChangeArrowheads="1"/>
        </xdr:cNvSpPr>
      </xdr:nvSpPr>
      <xdr:spPr>
        <a:xfrm>
          <a:off x="11172825" y="24745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53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54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55" name="Text Box 46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107</xdr:row>
      <xdr:rowOff>0</xdr:rowOff>
    </xdr:from>
    <xdr:ext cx="85725" cy="28575"/>
    <xdr:sp>
      <xdr:nvSpPr>
        <xdr:cNvPr id="456" name="Text Box 43"/>
        <xdr:cNvSpPr txBox="1">
          <a:spLocks noChangeArrowheads="1"/>
        </xdr:cNvSpPr>
      </xdr:nvSpPr>
      <xdr:spPr>
        <a:xfrm>
          <a:off x="11172825" y="24745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57" name="Text Box 68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58" name="Text Box 69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59" name="Text Box 70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60" name="Text Box 71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61" name="Text Box 72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62" name="Text Box 73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63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64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65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66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467" name="Text Box 10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468" name="Text Box 11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469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470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471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472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473" name="Text Box 46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474" name="Text Box 43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75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76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77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78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79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80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81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82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83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84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85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86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87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88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89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490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91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92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93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494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95" name="Text Box 68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96" name="Text Box 69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97" name="Text Box 70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98" name="Text Box 71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499" name="Text Box 72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00" name="Text Box 73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01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02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03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04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505" name="Text Box 10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506" name="Text Box 11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07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08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09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10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511" name="Text Box 46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512" name="Text Box 43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13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14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15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16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17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18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19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20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21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22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23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24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25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26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27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28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29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30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31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32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33" name="Text Box 68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34" name="Text Box 69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35" name="Text Box 70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36" name="Text Box 71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37" name="Text Box 72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38" name="Text Box 73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39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40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41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42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543" name="Text Box 10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544" name="Text Box 11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45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46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47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48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549" name="Text Box 46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550" name="Text Box 43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51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52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53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54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55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56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57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58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59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60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61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62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63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64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65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66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67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68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69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70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71" name="Text Box 68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72" name="Text Box 69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73" name="Text Box 70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74" name="Text Box 71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75" name="Text Box 72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47625"/>
    <xdr:sp>
      <xdr:nvSpPr>
        <xdr:cNvPr id="576" name="Text Box 73"/>
        <xdr:cNvSpPr txBox="1">
          <a:spLocks noChangeArrowheads="1"/>
        </xdr:cNvSpPr>
      </xdr:nvSpPr>
      <xdr:spPr>
        <a:xfrm>
          <a:off x="3619500" y="10629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77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78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79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80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581" name="Text Box 10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44</xdr:row>
      <xdr:rowOff>0</xdr:rowOff>
    </xdr:from>
    <xdr:ext cx="0" cy="161925"/>
    <xdr:sp>
      <xdr:nvSpPr>
        <xdr:cNvPr id="582" name="Text Box 11"/>
        <xdr:cNvSpPr txBox="1">
          <a:spLocks noChangeArrowheads="1"/>
        </xdr:cNvSpPr>
      </xdr:nvSpPr>
      <xdr:spPr>
        <a:xfrm>
          <a:off x="1228725" y="10629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83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84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85" name="Text Box 65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161925"/>
    <xdr:sp>
      <xdr:nvSpPr>
        <xdr:cNvPr id="586" name="Text Box 91"/>
        <xdr:cNvSpPr txBox="1">
          <a:spLocks noChangeArrowheads="1"/>
        </xdr:cNvSpPr>
      </xdr:nvSpPr>
      <xdr:spPr>
        <a:xfrm>
          <a:off x="3619500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587" name="Text Box 46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85725" cy="161925"/>
    <xdr:sp>
      <xdr:nvSpPr>
        <xdr:cNvPr id="588" name="Text Box 43"/>
        <xdr:cNvSpPr txBox="1">
          <a:spLocks noChangeArrowheads="1"/>
        </xdr:cNvSpPr>
      </xdr:nvSpPr>
      <xdr:spPr>
        <a:xfrm>
          <a:off x="4333875" y="10629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89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90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91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92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93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94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95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96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97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598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599" name="Text Box 68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600" name="Text Box 69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601" name="Text Box 70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602" name="Text Box 71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603" name="Text Box 72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66675"/>
    <xdr:sp>
      <xdr:nvSpPr>
        <xdr:cNvPr id="604" name="Text Box 73"/>
        <xdr:cNvSpPr txBox="1">
          <a:spLocks noChangeArrowheads="1"/>
        </xdr:cNvSpPr>
      </xdr:nvSpPr>
      <xdr:spPr>
        <a:xfrm>
          <a:off x="3619500" y="106299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605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606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607" name="Text Box 46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85725" cy="28575"/>
    <xdr:sp>
      <xdr:nvSpPr>
        <xdr:cNvPr id="608" name="Text Box 43"/>
        <xdr:cNvSpPr txBox="1">
          <a:spLocks noChangeArrowheads="1"/>
        </xdr:cNvSpPr>
      </xdr:nvSpPr>
      <xdr:spPr>
        <a:xfrm>
          <a:off x="3619500" y="106299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204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24275" y="42891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204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42891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7242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410075" y="4289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24275" y="42891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204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24275" y="42891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163" name="Text Box 10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164" name="Text Box 11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165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166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167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168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169" name="Text Box 46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170" name="Text Box 43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71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72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73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74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75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76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81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82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83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84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85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186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201" name="Text Box 10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202" name="Text Box 11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03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04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05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06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207" name="Text Box 46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208" name="Text Box 43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09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10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11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12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13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14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19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20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21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22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23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24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239" name="Text Box 10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240" name="Text Box 11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41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42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43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44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245" name="Text Box 46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246" name="Text Box 43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47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48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49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50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51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52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57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58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59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60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61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62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277" name="Text Box 10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278" name="Text Box 11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79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80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81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282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283" name="Text Box 46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284" name="Text Box 43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85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86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87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88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89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90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95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96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97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98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299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00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305" name="Text Box 68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306" name="Text Box 69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307" name="Text Box 70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308" name="Text Box 71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309" name="Text Box 72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47625"/>
    <xdr:sp>
      <xdr:nvSpPr>
        <xdr:cNvPr id="310" name="Text Box 73"/>
        <xdr:cNvSpPr txBox="1">
          <a:spLocks noChangeArrowheads="1"/>
        </xdr:cNvSpPr>
      </xdr:nvSpPr>
      <xdr:spPr>
        <a:xfrm>
          <a:off x="3724275" y="32489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11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12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13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14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315" name="Text Box 10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151</xdr:row>
      <xdr:rowOff>0</xdr:rowOff>
    </xdr:from>
    <xdr:ext cx="0" cy="152400"/>
    <xdr:sp>
      <xdr:nvSpPr>
        <xdr:cNvPr id="316" name="Text Box 11"/>
        <xdr:cNvSpPr txBox="1">
          <a:spLocks noChangeArrowheads="1"/>
        </xdr:cNvSpPr>
      </xdr:nvSpPr>
      <xdr:spPr>
        <a:xfrm>
          <a:off x="1228725" y="3248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317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318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319" name="Text Box 65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152400"/>
    <xdr:sp>
      <xdr:nvSpPr>
        <xdr:cNvPr id="320" name="Text Box 91"/>
        <xdr:cNvSpPr txBox="1">
          <a:spLocks noChangeArrowheads="1"/>
        </xdr:cNvSpPr>
      </xdr:nvSpPr>
      <xdr:spPr>
        <a:xfrm>
          <a:off x="37242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321" name="Text Box 46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85725" cy="152400"/>
    <xdr:sp>
      <xdr:nvSpPr>
        <xdr:cNvPr id="322" name="Text Box 43"/>
        <xdr:cNvSpPr txBox="1">
          <a:spLocks noChangeArrowheads="1"/>
        </xdr:cNvSpPr>
      </xdr:nvSpPr>
      <xdr:spPr>
        <a:xfrm>
          <a:off x="4410075" y="324897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23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24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25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26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27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28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29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30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31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32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33" name="Text Box 68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34" name="Text Box 69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35" name="Text Box 70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36" name="Text Box 71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37" name="Text Box 72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57150"/>
    <xdr:sp>
      <xdr:nvSpPr>
        <xdr:cNvPr id="338" name="Text Box 73"/>
        <xdr:cNvSpPr txBox="1">
          <a:spLocks noChangeArrowheads="1"/>
        </xdr:cNvSpPr>
      </xdr:nvSpPr>
      <xdr:spPr>
        <a:xfrm>
          <a:off x="3724275" y="324897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39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40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41" name="Text Box 46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151</xdr:row>
      <xdr:rowOff>0</xdr:rowOff>
    </xdr:from>
    <xdr:ext cx="85725" cy="28575"/>
    <xdr:sp>
      <xdr:nvSpPr>
        <xdr:cNvPr id="342" name="Text Box 43"/>
        <xdr:cNvSpPr txBox="1">
          <a:spLocks noChangeArrowheads="1"/>
        </xdr:cNvSpPr>
      </xdr:nvSpPr>
      <xdr:spPr>
        <a:xfrm>
          <a:off x="3724275" y="32489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47625"/>
    <xdr:sp>
      <xdr:nvSpPr>
        <xdr:cNvPr id="343" name="Text Box 68"/>
        <xdr:cNvSpPr txBox="1">
          <a:spLocks noChangeArrowheads="1"/>
        </xdr:cNvSpPr>
      </xdr:nvSpPr>
      <xdr:spPr>
        <a:xfrm>
          <a:off x="3724275" y="37128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47625"/>
    <xdr:sp>
      <xdr:nvSpPr>
        <xdr:cNvPr id="344" name="Text Box 69"/>
        <xdr:cNvSpPr txBox="1">
          <a:spLocks noChangeArrowheads="1"/>
        </xdr:cNvSpPr>
      </xdr:nvSpPr>
      <xdr:spPr>
        <a:xfrm>
          <a:off x="3724275" y="37128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47625"/>
    <xdr:sp>
      <xdr:nvSpPr>
        <xdr:cNvPr id="345" name="Text Box 70"/>
        <xdr:cNvSpPr txBox="1">
          <a:spLocks noChangeArrowheads="1"/>
        </xdr:cNvSpPr>
      </xdr:nvSpPr>
      <xdr:spPr>
        <a:xfrm>
          <a:off x="3724275" y="37128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47625"/>
    <xdr:sp>
      <xdr:nvSpPr>
        <xdr:cNvPr id="346" name="Text Box 71"/>
        <xdr:cNvSpPr txBox="1">
          <a:spLocks noChangeArrowheads="1"/>
        </xdr:cNvSpPr>
      </xdr:nvSpPr>
      <xdr:spPr>
        <a:xfrm>
          <a:off x="3724275" y="37128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47625"/>
    <xdr:sp>
      <xdr:nvSpPr>
        <xdr:cNvPr id="347" name="Text Box 72"/>
        <xdr:cNvSpPr txBox="1">
          <a:spLocks noChangeArrowheads="1"/>
        </xdr:cNvSpPr>
      </xdr:nvSpPr>
      <xdr:spPr>
        <a:xfrm>
          <a:off x="3724275" y="37128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47625"/>
    <xdr:sp>
      <xdr:nvSpPr>
        <xdr:cNvPr id="348" name="Text Box 73"/>
        <xdr:cNvSpPr txBox="1">
          <a:spLocks noChangeArrowheads="1"/>
        </xdr:cNvSpPr>
      </xdr:nvSpPr>
      <xdr:spPr>
        <a:xfrm>
          <a:off x="3724275" y="371284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49" name="Text Box 46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50" name="Text Box 43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51" name="Text Box 46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52" name="Text Box 43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176</xdr:row>
      <xdr:rowOff>0</xdr:rowOff>
    </xdr:from>
    <xdr:ext cx="0" cy="152400"/>
    <xdr:sp>
      <xdr:nvSpPr>
        <xdr:cNvPr id="353" name="Text Box 10"/>
        <xdr:cNvSpPr txBox="1">
          <a:spLocks noChangeArrowheads="1"/>
        </xdr:cNvSpPr>
      </xdr:nvSpPr>
      <xdr:spPr>
        <a:xfrm>
          <a:off x="1228725" y="37128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176</xdr:row>
      <xdr:rowOff>0</xdr:rowOff>
    </xdr:from>
    <xdr:ext cx="0" cy="152400"/>
    <xdr:sp>
      <xdr:nvSpPr>
        <xdr:cNvPr id="354" name="Text Box 11"/>
        <xdr:cNvSpPr txBox="1">
          <a:spLocks noChangeArrowheads="1"/>
        </xdr:cNvSpPr>
      </xdr:nvSpPr>
      <xdr:spPr>
        <a:xfrm>
          <a:off x="1228725" y="37128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152400"/>
    <xdr:sp>
      <xdr:nvSpPr>
        <xdr:cNvPr id="355" name="Text Box 65"/>
        <xdr:cNvSpPr txBox="1">
          <a:spLocks noChangeArrowheads="1"/>
        </xdr:cNvSpPr>
      </xdr:nvSpPr>
      <xdr:spPr>
        <a:xfrm>
          <a:off x="3724275" y="371284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152400"/>
    <xdr:sp>
      <xdr:nvSpPr>
        <xdr:cNvPr id="356" name="Text Box 91"/>
        <xdr:cNvSpPr txBox="1">
          <a:spLocks noChangeArrowheads="1"/>
        </xdr:cNvSpPr>
      </xdr:nvSpPr>
      <xdr:spPr>
        <a:xfrm>
          <a:off x="3724275" y="371284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152400"/>
    <xdr:sp>
      <xdr:nvSpPr>
        <xdr:cNvPr id="357" name="Text Box 65"/>
        <xdr:cNvSpPr txBox="1">
          <a:spLocks noChangeArrowheads="1"/>
        </xdr:cNvSpPr>
      </xdr:nvSpPr>
      <xdr:spPr>
        <a:xfrm>
          <a:off x="3724275" y="371284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152400"/>
    <xdr:sp>
      <xdr:nvSpPr>
        <xdr:cNvPr id="358" name="Text Box 91"/>
        <xdr:cNvSpPr txBox="1">
          <a:spLocks noChangeArrowheads="1"/>
        </xdr:cNvSpPr>
      </xdr:nvSpPr>
      <xdr:spPr>
        <a:xfrm>
          <a:off x="3724275" y="371284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85725" cy="152400"/>
    <xdr:sp>
      <xdr:nvSpPr>
        <xdr:cNvPr id="359" name="Text Box 46"/>
        <xdr:cNvSpPr txBox="1">
          <a:spLocks noChangeArrowheads="1"/>
        </xdr:cNvSpPr>
      </xdr:nvSpPr>
      <xdr:spPr>
        <a:xfrm>
          <a:off x="4410075" y="371284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176</xdr:row>
      <xdr:rowOff>0</xdr:rowOff>
    </xdr:from>
    <xdr:ext cx="85725" cy="152400"/>
    <xdr:sp>
      <xdr:nvSpPr>
        <xdr:cNvPr id="360" name="Text Box 43"/>
        <xdr:cNvSpPr txBox="1">
          <a:spLocks noChangeArrowheads="1"/>
        </xdr:cNvSpPr>
      </xdr:nvSpPr>
      <xdr:spPr>
        <a:xfrm>
          <a:off x="4410075" y="3712845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61" name="Text Box 68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62" name="Text Box 69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63" name="Text Box 70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64" name="Text Box 71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65" name="Text Box 72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66" name="Text Box 73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67" name="Text Box 46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68" name="Text Box 43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69" name="Text Box 46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70" name="Text Box 43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71" name="Text Box 68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72" name="Text Box 69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73" name="Text Box 70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74" name="Text Box 71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75" name="Text Box 72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57150"/>
    <xdr:sp>
      <xdr:nvSpPr>
        <xdr:cNvPr id="376" name="Text Box 73"/>
        <xdr:cNvSpPr txBox="1">
          <a:spLocks noChangeArrowheads="1"/>
        </xdr:cNvSpPr>
      </xdr:nvSpPr>
      <xdr:spPr>
        <a:xfrm>
          <a:off x="3724275" y="3712845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77" name="Text Box 46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78" name="Text Box 43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79" name="Text Box 46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85725" cy="28575"/>
    <xdr:sp>
      <xdr:nvSpPr>
        <xdr:cNvPr id="380" name="Text Box 43"/>
        <xdr:cNvSpPr txBox="1">
          <a:spLocks noChangeArrowheads="1"/>
        </xdr:cNvSpPr>
      </xdr:nvSpPr>
      <xdr:spPr>
        <a:xfrm>
          <a:off x="3724275" y="371284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53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53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11630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53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11630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291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291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43325" y="11630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53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11630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53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11630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433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291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29125" y="11630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43325" y="11630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43325" y="11630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430" t="s">
        <v>20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21.75" customHeight="1">
      <c r="A2" s="431" t="s">
        <v>21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32" t="s">
        <v>22</v>
      </c>
      <c r="M5" s="432"/>
      <c r="N5" s="432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</row>
    <row r="8" spans="1:14" ht="16.5">
      <c r="A8" s="433" t="s">
        <v>23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</row>
    <row r="9" spans="1:14" ht="16.5">
      <c r="A9" s="433" t="s">
        <v>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</row>
    <row r="10" spans="1:14" ht="16.5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</row>
    <row r="11" spans="1:14" ht="16.5">
      <c r="A11" s="430" t="s">
        <v>25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</row>
    <row r="12" spans="1:14" ht="16.5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</row>
    <row r="13" spans="1:14" ht="16.5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434" t="s">
        <v>27</v>
      </c>
      <c r="K16" s="434"/>
      <c r="L16" s="434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435" t="s">
        <v>28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433" t="s">
        <v>29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</row>
    <row r="24" spans="1:14" ht="16.5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</row>
    <row r="25" spans="1:14" ht="16.5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430" t="s">
        <v>30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</row>
    <row r="28" spans="1:14" ht="16.5">
      <c r="A28" s="430" t="s">
        <v>31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</row>
    <row r="29" spans="1:14" ht="16.5">
      <c r="A29" s="437" t="s">
        <v>32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</row>
    <row r="30" spans="1:14" ht="16.5">
      <c r="A30" s="437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</row>
    <row r="31" spans="1:14" ht="16.5">
      <c r="A31" s="439" t="s">
        <v>33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40"/>
    </row>
    <row r="32" spans="1:14" ht="16.5">
      <c r="A32" s="441" t="s">
        <v>34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</row>
    <row r="33" spans="1:14" ht="16.5">
      <c r="A33" s="442" t="s">
        <v>35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</row>
    <row r="34" spans="1:14" ht="16.5">
      <c r="A34" s="443" t="s">
        <v>36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</row>
    <row r="35" spans="1:14" ht="16.5">
      <c r="A35" s="443" t="s">
        <v>37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</row>
    <row r="36" spans="1:14" ht="16.5">
      <c r="A36" s="443" t="s">
        <v>38</v>
      </c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</row>
    <row r="37" spans="1:14" ht="16.5">
      <c r="A37" s="443" t="s">
        <v>39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</row>
    <row r="38" spans="1:14" ht="16.5">
      <c r="A38" s="441" t="s">
        <v>40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</row>
    <row r="39" spans="1:14" ht="16.5">
      <c r="A39" s="441" t="s">
        <v>41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7"/>
    </row>
    <row r="40" spans="1:14" ht="16.5">
      <c r="A40" s="441" t="s">
        <v>42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</row>
    <row r="41" spans="1:14" ht="16.5">
      <c r="A41" s="441" t="s">
        <v>43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</row>
    <row r="42" spans="1:14" ht="16.5">
      <c r="A42" s="441" t="s">
        <v>44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</row>
    <row r="43" spans="1:14" ht="16.5">
      <c r="A43" s="441" t="s">
        <v>45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</row>
    <row r="44" spans="1:14" ht="16.5">
      <c r="A44" s="444" t="s">
        <v>46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</row>
    <row r="45" spans="1:14" ht="16.5">
      <c r="A45" s="441" t="s">
        <v>47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</row>
    <row r="46" spans="1:14" ht="16.5">
      <c r="A46" s="445" t="s">
        <v>48</v>
      </c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</row>
    <row r="47" spans="1:14" ht="16.5">
      <c r="A47" s="446" t="s">
        <v>49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</row>
    <row r="48" spans="1:14" ht="16.5">
      <c r="A48" s="447" t="s">
        <v>50</v>
      </c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</row>
    <row r="49" spans="1:14" ht="16.5">
      <c r="A49" s="447" t="s">
        <v>51</v>
      </c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</row>
    <row r="50" spans="1:14" ht="16.5">
      <c r="A50" s="447" t="s">
        <v>52</v>
      </c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</row>
    <row r="51" spans="1:14" ht="16.5">
      <c r="A51" s="447" t="s">
        <v>53</v>
      </c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</row>
    <row r="52" spans="1:14" ht="16.5">
      <c r="A52" s="447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</row>
    <row r="53" spans="1:14" ht="16.5">
      <c r="A53" s="447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</row>
    <row r="54" spans="1:14" ht="16.5">
      <c r="A54" s="448" t="s">
        <v>54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449" t="s">
        <v>55</v>
      </c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</row>
    <row r="61" spans="1:14" ht="16.5">
      <c r="A61" s="449" t="s">
        <v>56</v>
      </c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</row>
    <row r="62" spans="1:14" ht="16.5">
      <c r="A62" s="451" t="s">
        <v>57</v>
      </c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</row>
    <row r="63" spans="1:14" ht="16.5">
      <c r="A63" s="449" t="s">
        <v>58</v>
      </c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</row>
    <row r="64" spans="1:14" ht="16.5">
      <c r="A64" s="449" t="s">
        <v>59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453" t="s">
        <v>60</v>
      </c>
      <c r="B66" s="453"/>
      <c r="C66" s="453"/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</row>
    <row r="67" spans="1:14" ht="16.5">
      <c r="A67" s="453" t="s">
        <v>61</v>
      </c>
      <c r="B67" s="453"/>
      <c r="C67" s="453"/>
      <c r="D67" s="453"/>
      <c r="E67" s="453"/>
      <c r="F67" s="453"/>
      <c r="G67" s="453"/>
      <c r="H67" s="453"/>
      <c r="I67" s="453"/>
      <c r="J67" s="453"/>
      <c r="K67" s="453"/>
      <c r="L67" s="453"/>
      <c r="M67" s="453"/>
      <c r="N67" s="453"/>
    </row>
    <row r="68" spans="1:14" ht="16.5">
      <c r="A68" s="430"/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</row>
    <row r="69" spans="1:14" ht="16.5">
      <c r="A69" s="431" t="s">
        <v>20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</row>
    <row r="70" spans="1:14" ht="16.5">
      <c r="A70" s="431" t="s">
        <v>21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54" t="s">
        <v>62</v>
      </c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55" t="s">
        <v>63</v>
      </c>
      <c r="B74" s="458" t="s">
        <v>64</v>
      </c>
      <c r="C74" s="461" t="s">
        <v>65</v>
      </c>
      <c r="D74" s="462"/>
      <c r="E74" s="462"/>
      <c r="F74" s="462"/>
      <c r="G74" s="462"/>
      <c r="H74" s="462"/>
      <c r="I74" s="463"/>
      <c r="J74" s="461" t="s">
        <v>66</v>
      </c>
      <c r="K74" s="470"/>
      <c r="L74" s="470"/>
      <c r="M74" s="471"/>
      <c r="N74" s="458" t="s">
        <v>67</v>
      </c>
    </row>
    <row r="75" spans="1:14" ht="12.75">
      <c r="A75" s="456"/>
      <c r="B75" s="459"/>
      <c r="C75" s="464"/>
      <c r="D75" s="465"/>
      <c r="E75" s="465"/>
      <c r="F75" s="465"/>
      <c r="G75" s="465"/>
      <c r="H75" s="465"/>
      <c r="I75" s="466"/>
      <c r="J75" s="467"/>
      <c r="K75" s="468"/>
      <c r="L75" s="468"/>
      <c r="M75" s="469"/>
      <c r="N75" s="459"/>
    </row>
    <row r="76" spans="1:14" ht="12.75">
      <c r="A76" s="456"/>
      <c r="B76" s="459"/>
      <c r="C76" s="464"/>
      <c r="D76" s="465"/>
      <c r="E76" s="465"/>
      <c r="F76" s="465"/>
      <c r="G76" s="465"/>
      <c r="H76" s="465"/>
      <c r="I76" s="466"/>
      <c r="J76" s="458" t="s">
        <v>68</v>
      </c>
      <c r="K76" s="458" t="s">
        <v>69</v>
      </c>
      <c r="L76" s="458" t="s">
        <v>70</v>
      </c>
      <c r="M76" s="458" t="s">
        <v>71</v>
      </c>
      <c r="N76" s="459"/>
    </row>
    <row r="77" spans="1:14" ht="12.75">
      <c r="A77" s="456"/>
      <c r="B77" s="459"/>
      <c r="C77" s="464"/>
      <c r="D77" s="465"/>
      <c r="E77" s="465"/>
      <c r="F77" s="465"/>
      <c r="G77" s="465"/>
      <c r="H77" s="465"/>
      <c r="I77" s="466"/>
      <c r="J77" s="459"/>
      <c r="K77" s="459"/>
      <c r="L77" s="459"/>
      <c r="M77" s="459"/>
      <c r="N77" s="459"/>
    </row>
    <row r="78" spans="1:14" ht="12.75">
      <c r="A78" s="456"/>
      <c r="B78" s="459"/>
      <c r="C78" s="464"/>
      <c r="D78" s="465"/>
      <c r="E78" s="465"/>
      <c r="F78" s="465"/>
      <c r="G78" s="465"/>
      <c r="H78" s="465"/>
      <c r="I78" s="466"/>
      <c r="J78" s="459"/>
      <c r="K78" s="459"/>
      <c r="L78" s="459"/>
      <c r="M78" s="459"/>
      <c r="N78" s="459"/>
    </row>
    <row r="79" spans="1:14" ht="12.75">
      <c r="A79" s="456"/>
      <c r="B79" s="459"/>
      <c r="C79" s="464"/>
      <c r="D79" s="465"/>
      <c r="E79" s="465"/>
      <c r="F79" s="465"/>
      <c r="G79" s="465"/>
      <c r="H79" s="465"/>
      <c r="I79" s="466"/>
      <c r="J79" s="459"/>
      <c r="K79" s="459"/>
      <c r="L79" s="459"/>
      <c r="M79" s="459"/>
      <c r="N79" s="459"/>
    </row>
    <row r="80" spans="1:14" ht="12.75">
      <c r="A80" s="457"/>
      <c r="B80" s="460"/>
      <c r="C80" s="467"/>
      <c r="D80" s="468"/>
      <c r="E80" s="468"/>
      <c r="F80" s="468"/>
      <c r="G80" s="468"/>
      <c r="H80" s="468"/>
      <c r="I80" s="469"/>
      <c r="J80" s="460"/>
      <c r="K80" s="460"/>
      <c r="L80" s="460"/>
      <c r="M80" s="460"/>
      <c r="N80" s="460"/>
    </row>
    <row r="81" spans="1:14" ht="16.5">
      <c r="A81" s="12">
        <v>1</v>
      </c>
      <c r="B81" s="13">
        <v>2</v>
      </c>
      <c r="C81" s="472">
        <v>3</v>
      </c>
      <c r="D81" s="473"/>
      <c r="E81" s="473"/>
      <c r="F81" s="473"/>
      <c r="G81" s="473"/>
      <c r="H81" s="473"/>
      <c r="I81" s="474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475" t="s">
        <v>12</v>
      </c>
      <c r="D86" s="475"/>
      <c r="E86" s="475"/>
      <c r="F86" s="475"/>
      <c r="G86" s="475"/>
      <c r="H86" s="475"/>
      <c r="I86" s="475"/>
      <c r="J86" s="21"/>
      <c r="K86" s="21"/>
      <c r="L86" s="21"/>
      <c r="M86" s="21"/>
      <c r="N86" s="21"/>
    </row>
    <row r="87" spans="1:14" ht="16.5">
      <c r="A87" s="20"/>
      <c r="B87" s="21"/>
      <c r="C87" s="476" t="s">
        <v>13</v>
      </c>
      <c r="D87" s="477"/>
      <c r="E87" s="477"/>
      <c r="F87" s="477"/>
      <c r="G87" s="477"/>
      <c r="H87" s="477"/>
      <c r="I87" s="478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58">
        <v>9</v>
      </c>
      <c r="B114" s="479"/>
      <c r="C114" s="479" t="s">
        <v>95</v>
      </c>
      <c r="D114" s="481"/>
      <c r="E114" s="481"/>
      <c r="F114" s="481"/>
      <c r="G114" s="481"/>
      <c r="H114" s="481"/>
      <c r="I114" s="482"/>
      <c r="J114" s="485">
        <f>J112*1.5%</f>
        <v>12204.664076406243</v>
      </c>
      <c r="K114" s="485"/>
      <c r="L114" s="479"/>
      <c r="M114" s="485"/>
      <c r="N114" s="487">
        <f>J114+K114</f>
        <v>12204.664076406243</v>
      </c>
    </row>
    <row r="115" spans="1:14" ht="12.75">
      <c r="A115" s="460"/>
      <c r="B115" s="480"/>
      <c r="C115" s="480"/>
      <c r="D115" s="483"/>
      <c r="E115" s="483"/>
      <c r="F115" s="483"/>
      <c r="G115" s="483"/>
      <c r="H115" s="483"/>
      <c r="I115" s="484"/>
      <c r="J115" s="486"/>
      <c r="K115" s="486"/>
      <c r="L115" s="480"/>
      <c r="M115" s="486"/>
      <c r="N115" s="488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475" t="s">
        <v>98</v>
      </c>
      <c r="D118" s="475"/>
      <c r="E118" s="475"/>
      <c r="F118" s="475"/>
      <c r="G118" s="475"/>
      <c r="H118" s="475"/>
      <c r="I118" s="475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475" t="s">
        <v>17</v>
      </c>
      <c r="D119" s="475"/>
      <c r="E119" s="475"/>
      <c r="F119" s="475"/>
      <c r="G119" s="475"/>
      <c r="H119" s="475"/>
      <c r="I119" s="475"/>
      <c r="J119" s="43"/>
      <c r="K119" s="38"/>
      <c r="L119" s="38"/>
      <c r="M119" s="41"/>
      <c r="N119" s="11"/>
    </row>
    <row r="120" spans="1:14" ht="12.75">
      <c r="A120" s="461">
        <v>10</v>
      </c>
      <c r="B120" s="479"/>
      <c r="C120" s="479" t="s">
        <v>99</v>
      </c>
      <c r="D120" s="489"/>
      <c r="E120" s="489"/>
      <c r="F120" s="489"/>
      <c r="G120" s="489"/>
      <c r="H120" s="489"/>
      <c r="I120" s="490"/>
      <c r="J120" s="485">
        <f>J118*0.4%</f>
        <v>3303.39574334729</v>
      </c>
      <c r="K120" s="485"/>
      <c r="L120" s="479"/>
      <c r="M120" s="485"/>
      <c r="N120" s="487">
        <f>J120+K120</f>
        <v>3303.39574334729</v>
      </c>
    </row>
    <row r="121" spans="1:14" ht="12.75">
      <c r="A121" s="467"/>
      <c r="B121" s="480"/>
      <c r="C121" s="480"/>
      <c r="D121" s="483"/>
      <c r="E121" s="483"/>
      <c r="F121" s="483"/>
      <c r="G121" s="483"/>
      <c r="H121" s="483"/>
      <c r="I121" s="484"/>
      <c r="J121" s="486"/>
      <c r="K121" s="486"/>
      <c r="L121" s="480"/>
      <c r="M121" s="486"/>
      <c r="N121" s="488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475" t="s">
        <v>101</v>
      </c>
      <c r="D123" s="475"/>
      <c r="E123" s="475"/>
      <c r="F123" s="475"/>
      <c r="G123" s="475"/>
      <c r="H123" s="475"/>
      <c r="I123" s="475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491" t="s">
        <v>103</v>
      </c>
      <c r="D126" s="492"/>
      <c r="E126" s="492"/>
      <c r="F126" s="492"/>
      <c r="G126" s="492"/>
      <c r="H126" s="492"/>
      <c r="I126" s="493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475" t="s">
        <v>104</v>
      </c>
      <c r="D127" s="475"/>
      <c r="E127" s="475"/>
      <c r="F127" s="475"/>
      <c r="G127" s="475"/>
      <c r="H127" s="475"/>
      <c r="I127" s="475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475" t="s">
        <v>105</v>
      </c>
      <c r="D128" s="475"/>
      <c r="E128" s="475"/>
      <c r="F128" s="475"/>
      <c r="G128" s="475"/>
      <c r="H128" s="475"/>
      <c r="I128" s="475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491" t="s">
        <v>109</v>
      </c>
      <c r="D134" s="492"/>
      <c r="E134" s="492"/>
      <c r="F134" s="492"/>
      <c r="G134" s="492"/>
      <c r="H134" s="492"/>
      <c r="I134" s="493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475" t="s">
        <v>112</v>
      </c>
      <c r="D137" s="475"/>
      <c r="E137" s="475"/>
      <c r="F137" s="475"/>
      <c r="G137" s="475"/>
      <c r="H137" s="475"/>
      <c r="I137" s="475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494" t="s">
        <v>113</v>
      </c>
      <c r="D138" s="495"/>
      <c r="E138" s="495"/>
      <c r="F138" s="495"/>
      <c r="G138" s="495"/>
      <c r="H138" s="495"/>
      <c r="I138" s="496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475" t="s">
        <v>6</v>
      </c>
      <c r="D141" s="475"/>
      <c r="E141" s="475"/>
      <c r="F141" s="475"/>
      <c r="G141" s="475"/>
      <c r="H141" s="475"/>
      <c r="I141" s="475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497"/>
      <c r="B143" s="497"/>
      <c r="C143" s="498" t="s">
        <v>116</v>
      </c>
      <c r="D143" s="499"/>
      <c r="E143" s="499"/>
      <c r="F143" s="499"/>
      <c r="G143" s="499"/>
      <c r="H143" s="499"/>
      <c r="I143" s="500"/>
      <c r="J143" s="487">
        <f>J141+J142</f>
        <v>1007751.7438025384</v>
      </c>
      <c r="K143" s="507"/>
      <c r="L143" s="507"/>
      <c r="M143" s="509">
        <f>M141+M142</f>
        <v>33642.984973090264</v>
      </c>
      <c r="N143" s="509">
        <f>N141+N142</f>
        <v>1041394.7287756285</v>
      </c>
    </row>
    <row r="144" spans="1:14" ht="12.75">
      <c r="A144" s="480"/>
      <c r="B144" s="480"/>
      <c r="C144" s="501"/>
      <c r="D144" s="502"/>
      <c r="E144" s="502"/>
      <c r="F144" s="502"/>
      <c r="G144" s="502"/>
      <c r="H144" s="502"/>
      <c r="I144" s="503"/>
      <c r="J144" s="506"/>
      <c r="K144" s="508"/>
      <c r="L144" s="508"/>
      <c r="M144" s="510"/>
      <c r="N144" s="510"/>
    </row>
    <row r="145" spans="1:14" ht="16.5">
      <c r="A145" s="20"/>
      <c r="B145" s="31"/>
      <c r="C145" s="511" t="s">
        <v>117</v>
      </c>
      <c r="D145" s="511"/>
      <c r="E145" s="511"/>
      <c r="F145" s="511"/>
      <c r="G145" s="511"/>
      <c r="H145" s="511"/>
      <c r="I145" s="511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435" t="s">
        <v>118</v>
      </c>
      <c r="B147" s="435"/>
      <c r="C147" s="43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</row>
    <row r="148" spans="1:14" ht="16.5">
      <c r="A148" s="504"/>
      <c r="B148" s="504"/>
      <c r="C148" s="504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</row>
    <row r="149" spans="1:14" ht="16.5">
      <c r="A149" s="436" t="s">
        <v>119</v>
      </c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  <c r="L149" s="436"/>
      <c r="M149" s="436"/>
      <c r="N149" s="436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505"/>
      <c r="B151" s="505"/>
      <c r="C151" s="505"/>
      <c r="D151" s="505"/>
      <c r="E151" s="505"/>
      <c r="F151" s="505"/>
      <c r="G151" s="505"/>
      <c r="H151" s="505"/>
      <c r="I151" s="505"/>
      <c r="J151" s="505"/>
      <c r="K151" s="505"/>
      <c r="L151" s="505"/>
      <c r="M151" s="505"/>
      <c r="N151" s="505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L120:L121"/>
    <mergeCell ref="M120:M121"/>
    <mergeCell ref="N120:N121"/>
    <mergeCell ref="C123:I123"/>
    <mergeCell ref="C126:I126"/>
    <mergeCell ref="C127:I127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A62:N62"/>
    <mergeCell ref="A63:N63"/>
    <mergeCell ref="A64:N64"/>
    <mergeCell ref="A66:N66"/>
    <mergeCell ref="A67:N67"/>
    <mergeCell ref="A68:N68"/>
    <mergeCell ref="A51:N51"/>
    <mergeCell ref="A52:N52"/>
    <mergeCell ref="A53:N53"/>
    <mergeCell ref="A54:N54"/>
    <mergeCell ref="A60:N60"/>
    <mergeCell ref="A61:N61"/>
    <mergeCell ref="A45:N45"/>
    <mergeCell ref="A46:N46"/>
    <mergeCell ref="A47:N47"/>
    <mergeCell ref="A48:N48"/>
    <mergeCell ref="A49:N49"/>
    <mergeCell ref="A50:N50"/>
    <mergeCell ref="A39:M39"/>
    <mergeCell ref="A40:N40"/>
    <mergeCell ref="A41:N41"/>
    <mergeCell ref="A42:N42"/>
    <mergeCell ref="A43:N43"/>
    <mergeCell ref="A44:N44"/>
    <mergeCell ref="A33:N33"/>
    <mergeCell ref="A34:N34"/>
    <mergeCell ref="A35:N35"/>
    <mergeCell ref="A36:N36"/>
    <mergeCell ref="A37:N37"/>
    <mergeCell ref="A38:N38"/>
    <mergeCell ref="A27:N27"/>
    <mergeCell ref="A28:N28"/>
    <mergeCell ref="A29:N29"/>
    <mergeCell ref="A30:N30"/>
    <mergeCell ref="A31:N31"/>
    <mergeCell ref="A32:N32"/>
    <mergeCell ref="J16:L16"/>
    <mergeCell ref="A18:N18"/>
    <mergeCell ref="A20:N20"/>
    <mergeCell ref="A23:N23"/>
    <mergeCell ref="A24:N24"/>
    <mergeCell ref="A25:N25"/>
    <mergeCell ref="A9:N9"/>
    <mergeCell ref="A10:N10"/>
    <mergeCell ref="A11:N11"/>
    <mergeCell ref="A12:N12"/>
    <mergeCell ref="A13:N13"/>
    <mergeCell ref="A15:N15"/>
    <mergeCell ref="A1:N1"/>
    <mergeCell ref="A2:N2"/>
    <mergeCell ref="A4:N4"/>
    <mergeCell ref="L5:N5"/>
    <mergeCell ref="A7:N7"/>
    <mergeCell ref="A8:N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65" customWidth="1"/>
    <col min="2" max="2" width="6.375" style="65" customWidth="1"/>
    <col min="3" max="3" width="54.00390625" style="65" customWidth="1"/>
    <col min="4" max="4" width="21.875" style="65" customWidth="1"/>
    <col min="5" max="16384" width="9.125" style="65" customWidth="1"/>
  </cols>
  <sheetData>
    <row r="2" spans="2:10" ht="16.5">
      <c r="B2" s="64" t="s">
        <v>383</v>
      </c>
      <c r="C2" s="64"/>
      <c r="D2" s="64"/>
      <c r="E2" s="255"/>
      <c r="F2" s="255"/>
      <c r="G2" s="255"/>
      <c r="H2" s="139"/>
      <c r="I2" s="66"/>
      <c r="J2" s="66"/>
    </row>
    <row r="3" spans="2:10" ht="16.5">
      <c r="B3" s="64" t="s">
        <v>284</v>
      </c>
      <c r="C3" s="64"/>
      <c r="D3" s="64"/>
      <c r="E3" s="255"/>
      <c r="F3" s="255"/>
      <c r="G3" s="255"/>
      <c r="H3" s="139"/>
      <c r="I3" s="66"/>
      <c r="J3" s="66"/>
    </row>
    <row r="6" spans="2:4" ht="30.75" customHeight="1">
      <c r="B6" s="187" t="s">
        <v>10</v>
      </c>
      <c r="C6" s="187" t="s">
        <v>160</v>
      </c>
      <c r="D6" s="187" t="s">
        <v>161</v>
      </c>
    </row>
    <row r="7" spans="2:4" ht="38.25" customHeight="1">
      <c r="B7" s="189">
        <v>1</v>
      </c>
      <c r="C7" s="188" t="s">
        <v>147</v>
      </c>
      <c r="D7" s="50">
        <f>'სამშენებლო სამუშაოები'!L125</f>
        <v>0</v>
      </c>
    </row>
    <row r="8" spans="2:4" ht="30.75" customHeight="1">
      <c r="B8" s="189">
        <v>2</v>
      </c>
      <c r="C8" s="188" t="s">
        <v>162</v>
      </c>
      <c r="D8" s="50">
        <f>'ეზოს კეთილმოწყობა'!L215</f>
        <v>0</v>
      </c>
    </row>
    <row r="9" spans="2:4" ht="30.75" customHeight="1">
      <c r="B9" s="189">
        <v>3</v>
      </c>
      <c r="C9" s="188" t="s">
        <v>163</v>
      </c>
      <c r="D9" s="50">
        <f>'ელ.სამონტაჟო'!L90</f>
        <v>0</v>
      </c>
    </row>
    <row r="10" spans="2:4" ht="30.75" customHeight="1">
      <c r="B10" s="189">
        <v>4</v>
      </c>
      <c r="C10" s="188" t="s">
        <v>226</v>
      </c>
      <c r="D10" s="50">
        <f>'გარე განათება'!L34</f>
        <v>0</v>
      </c>
    </row>
    <row r="11" spans="2:4" ht="30.75" customHeight="1">
      <c r="B11" s="189">
        <v>5</v>
      </c>
      <c r="C11" s="188" t="s">
        <v>164</v>
      </c>
      <c r="D11" s="50">
        <f>'წყალი,კანალიზაცია'!L64</f>
        <v>0</v>
      </c>
    </row>
    <row r="12" spans="2:4" ht="30.75" customHeight="1">
      <c r="B12" s="189">
        <v>6</v>
      </c>
      <c r="C12" s="188" t="s">
        <v>313</v>
      </c>
      <c r="D12" s="50">
        <f>'გათბობა გაგრილება'!I37</f>
        <v>0</v>
      </c>
    </row>
    <row r="13" spans="2:4" ht="30.75" customHeight="1">
      <c r="B13" s="189"/>
      <c r="C13" s="187" t="s">
        <v>5</v>
      </c>
      <c r="D13" s="190">
        <f>SUM(D7:D12)</f>
        <v>0</v>
      </c>
    </row>
    <row r="16" ht="13.5">
      <c r="D16" s="105"/>
    </row>
    <row r="18" ht="13.5">
      <c r="D18" s="24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8"/>
  <sheetViews>
    <sheetView zoomScalePageLayoutView="0" workbookViewId="0" topLeftCell="A77">
      <selection activeCell="O92" sqref="O92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383</v>
      </c>
      <c r="C2" s="64"/>
      <c r="D2" s="64"/>
      <c r="E2" s="255"/>
      <c r="F2" s="255"/>
      <c r="G2" s="255"/>
      <c r="H2" s="139"/>
      <c r="I2" s="66"/>
      <c r="J2" s="66"/>
      <c r="K2" s="66"/>
      <c r="L2" s="66"/>
    </row>
    <row r="3" spans="2:12" ht="16.5" customHeight="1">
      <c r="B3" s="64" t="s">
        <v>284</v>
      </c>
      <c r="C3" s="64"/>
      <c r="D3" s="64"/>
      <c r="E3" s="255"/>
      <c r="F3" s="255"/>
      <c r="G3" s="255"/>
      <c r="H3" s="139"/>
      <c r="I3" s="66"/>
      <c r="J3" s="66"/>
      <c r="K3" s="66"/>
      <c r="L3" s="66"/>
    </row>
    <row r="4" spans="2:12" ht="16.5" customHeight="1">
      <c r="B4" s="139"/>
      <c r="C4" s="139"/>
      <c r="D4" s="139"/>
      <c r="E4" s="139"/>
      <c r="F4" s="139"/>
      <c r="G4" s="139"/>
      <c r="H4" s="139"/>
      <c r="I4" s="66"/>
      <c r="J4" s="66"/>
      <c r="K4" s="66"/>
      <c r="L4" s="66"/>
    </row>
    <row r="5" spans="2:12" ht="21" customHeight="1">
      <c r="B5" s="66"/>
      <c r="C5" s="64" t="s">
        <v>228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12" t="s">
        <v>10</v>
      </c>
      <c r="B10" s="123"/>
      <c r="C10" s="70"/>
      <c r="D10" s="514" t="s">
        <v>2</v>
      </c>
      <c r="E10" s="515"/>
      <c r="F10" s="516" t="s">
        <v>3</v>
      </c>
      <c r="G10" s="517"/>
      <c r="H10" s="518" t="s">
        <v>4</v>
      </c>
      <c r="I10" s="519"/>
      <c r="J10" s="518" t="s">
        <v>126</v>
      </c>
      <c r="K10" s="519"/>
      <c r="L10" s="520" t="s">
        <v>145</v>
      </c>
    </row>
    <row r="11" spans="1:12" ht="72" customHeight="1">
      <c r="A11" s="51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21"/>
    </row>
    <row r="12" spans="1:12" ht="13.5">
      <c r="A12" s="196" t="s">
        <v>8</v>
      </c>
      <c r="B12" s="120">
        <v>2</v>
      </c>
      <c r="C12" s="122">
        <v>3</v>
      </c>
      <c r="D12" s="248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6.5" customHeight="1">
      <c r="A13" s="264"/>
      <c r="B13" s="522" t="s">
        <v>236</v>
      </c>
      <c r="C13" s="523"/>
      <c r="D13" s="523"/>
      <c r="E13" s="523"/>
      <c r="F13" s="265"/>
      <c r="G13" s="148"/>
      <c r="H13" s="149"/>
      <c r="I13" s="148"/>
      <c r="J13" s="148"/>
      <c r="K13" s="148"/>
      <c r="L13" s="150"/>
    </row>
    <row r="14" spans="1:12" ht="27">
      <c r="A14" s="266">
        <v>1</v>
      </c>
      <c r="B14" s="201" t="s">
        <v>237</v>
      </c>
      <c r="C14" s="164" t="s">
        <v>172</v>
      </c>
      <c r="D14" s="166"/>
      <c r="E14" s="166">
        <v>22</v>
      </c>
      <c r="F14" s="58"/>
      <c r="G14" s="58"/>
      <c r="H14" s="58"/>
      <c r="I14" s="58"/>
      <c r="J14" s="58"/>
      <c r="K14" s="58"/>
      <c r="L14" s="58"/>
    </row>
    <row r="15" spans="1:12" ht="13.5">
      <c r="A15" s="267"/>
      <c r="B15" s="247" t="s">
        <v>170</v>
      </c>
      <c r="C15" s="268" t="s">
        <v>0</v>
      </c>
      <c r="D15" s="269">
        <v>1</v>
      </c>
      <c r="E15" s="269">
        <f>E14*D15</f>
        <v>22</v>
      </c>
      <c r="F15" s="269"/>
      <c r="G15" s="270"/>
      <c r="H15" s="269"/>
      <c r="I15" s="270">
        <f>H15*E15</f>
        <v>0</v>
      </c>
      <c r="J15" s="269"/>
      <c r="K15" s="269"/>
      <c r="L15" s="270">
        <f>K15+I15+G15</f>
        <v>0</v>
      </c>
    </row>
    <row r="16" spans="1:12" ht="13.5">
      <c r="A16" s="267"/>
      <c r="B16" s="151" t="s">
        <v>148</v>
      </c>
      <c r="C16" s="116" t="s">
        <v>133</v>
      </c>
      <c r="D16" s="271">
        <v>0.036</v>
      </c>
      <c r="E16" s="161">
        <f>E14*D16</f>
        <v>0.7919999999999999</v>
      </c>
      <c r="F16" s="58"/>
      <c r="G16" s="58">
        <f>F16*E16</f>
        <v>0</v>
      </c>
      <c r="H16" s="58"/>
      <c r="I16" s="58"/>
      <c r="J16" s="58"/>
      <c r="K16" s="58"/>
      <c r="L16" s="270">
        <f aca="true" t="shared" si="0" ref="L16:L22">K16+I16+G16</f>
        <v>0</v>
      </c>
    </row>
    <row r="17" spans="1:12" ht="27">
      <c r="A17" s="266">
        <v>2</v>
      </c>
      <c r="B17" s="201" t="s">
        <v>238</v>
      </c>
      <c r="C17" s="164" t="s">
        <v>121</v>
      </c>
      <c r="D17" s="166"/>
      <c r="E17" s="166">
        <v>80</v>
      </c>
      <c r="F17" s="58"/>
      <c r="G17" s="58"/>
      <c r="H17" s="58"/>
      <c r="I17" s="58"/>
      <c r="J17" s="58"/>
      <c r="K17" s="58"/>
      <c r="L17" s="270"/>
    </row>
    <row r="18" spans="1:12" ht="13.5">
      <c r="A18" s="267"/>
      <c r="B18" s="247" t="s">
        <v>170</v>
      </c>
      <c r="C18" s="268" t="s">
        <v>0</v>
      </c>
      <c r="D18" s="269">
        <v>1</v>
      </c>
      <c r="E18" s="269">
        <f>E17*D18</f>
        <v>80</v>
      </c>
      <c r="F18" s="269"/>
      <c r="G18" s="270"/>
      <c r="H18" s="269"/>
      <c r="I18" s="270">
        <f>H18*E18</f>
        <v>0</v>
      </c>
      <c r="J18" s="269"/>
      <c r="K18" s="269"/>
      <c r="L18" s="270">
        <f t="shared" si="0"/>
        <v>0</v>
      </c>
    </row>
    <row r="19" spans="1:12" ht="13.5">
      <c r="A19" s="267"/>
      <c r="B19" s="151" t="s">
        <v>345</v>
      </c>
      <c r="C19" s="116" t="s">
        <v>134</v>
      </c>
      <c r="D19" s="161"/>
      <c r="E19" s="161">
        <v>0.16</v>
      </c>
      <c r="F19" s="58"/>
      <c r="G19" s="58">
        <f>F19*E19</f>
        <v>0</v>
      </c>
      <c r="H19" s="58"/>
      <c r="I19" s="58"/>
      <c r="J19" s="58"/>
      <c r="K19" s="58"/>
      <c r="L19" s="270">
        <f t="shared" si="0"/>
        <v>0</v>
      </c>
    </row>
    <row r="20" spans="1:12" ht="13.5">
      <c r="A20" s="267"/>
      <c r="B20" s="151" t="s">
        <v>239</v>
      </c>
      <c r="C20" s="116" t="s">
        <v>134</v>
      </c>
      <c r="D20" s="161"/>
      <c r="E20" s="161">
        <v>0.21</v>
      </c>
      <c r="F20" s="58"/>
      <c r="G20" s="58">
        <f>F20*E20</f>
        <v>0</v>
      </c>
      <c r="H20" s="58"/>
      <c r="I20" s="58"/>
      <c r="J20" s="58"/>
      <c r="K20" s="58"/>
      <c r="L20" s="270">
        <f t="shared" si="0"/>
        <v>0</v>
      </c>
    </row>
    <row r="21" spans="1:12" ht="13.5">
      <c r="A21" s="267"/>
      <c r="B21" s="151" t="s">
        <v>240</v>
      </c>
      <c r="C21" s="116" t="s">
        <v>121</v>
      </c>
      <c r="D21" s="161">
        <v>1.02</v>
      </c>
      <c r="E21" s="161">
        <f>E17*D21</f>
        <v>81.6</v>
      </c>
      <c r="F21" s="58"/>
      <c r="G21" s="58">
        <f>F21*E21</f>
        <v>0</v>
      </c>
      <c r="H21" s="58"/>
      <c r="I21" s="58"/>
      <c r="J21" s="58"/>
      <c r="K21" s="58"/>
      <c r="L21" s="270">
        <f t="shared" si="0"/>
        <v>0</v>
      </c>
    </row>
    <row r="22" spans="1:12" ht="13.5">
      <c r="A22" s="267"/>
      <c r="B22" s="155" t="s">
        <v>123</v>
      </c>
      <c r="C22" s="116" t="s">
        <v>0</v>
      </c>
      <c r="D22" s="161">
        <v>0.2</v>
      </c>
      <c r="E22" s="161">
        <f>E17*D22</f>
        <v>16</v>
      </c>
      <c r="F22" s="58"/>
      <c r="G22" s="58">
        <f>F22*E22</f>
        <v>0</v>
      </c>
      <c r="H22" s="58"/>
      <c r="I22" s="58"/>
      <c r="J22" s="58"/>
      <c r="K22" s="58"/>
      <c r="L22" s="270">
        <f t="shared" si="0"/>
        <v>0</v>
      </c>
    </row>
    <row r="23" spans="1:12" ht="16.5">
      <c r="A23" s="129"/>
      <c r="B23" s="408" t="s">
        <v>286</v>
      </c>
      <c r="C23" s="407"/>
      <c r="D23" s="407"/>
      <c r="E23" s="409"/>
      <c r="F23" s="143"/>
      <c r="G23" s="143"/>
      <c r="H23" s="157"/>
      <c r="I23" s="143"/>
      <c r="J23" s="143"/>
      <c r="K23" s="143"/>
      <c r="L23" s="143"/>
    </row>
    <row r="24" spans="1:12" ht="13.5">
      <c r="A24" s="310">
        <v>1</v>
      </c>
      <c r="B24" s="335" t="s">
        <v>387</v>
      </c>
      <c r="C24" s="334" t="s">
        <v>121</v>
      </c>
      <c r="D24" s="325"/>
      <c r="E24" s="136">
        <v>43.99</v>
      </c>
      <c r="F24" s="326"/>
      <c r="G24" s="326"/>
      <c r="H24" s="326"/>
      <c r="I24" s="326"/>
      <c r="J24" s="326"/>
      <c r="K24" s="326"/>
      <c r="L24" s="326"/>
    </row>
    <row r="25" spans="1:12" ht="13.5">
      <c r="A25" s="305"/>
      <c r="B25" s="390" t="s">
        <v>143</v>
      </c>
      <c r="C25" s="327" t="s">
        <v>0</v>
      </c>
      <c r="D25" s="298">
        <v>1</v>
      </c>
      <c r="E25" s="298">
        <f>E24*D25</f>
        <v>43.99</v>
      </c>
      <c r="F25" s="298"/>
      <c r="G25" s="300"/>
      <c r="H25" s="298"/>
      <c r="I25" s="300">
        <f>H25*E25</f>
        <v>0</v>
      </c>
      <c r="J25" s="298"/>
      <c r="K25" s="298"/>
      <c r="L25" s="300">
        <f>K25+I25+G25</f>
        <v>0</v>
      </c>
    </row>
    <row r="26" spans="1:12" ht="13.5">
      <c r="A26" s="303">
        <v>2</v>
      </c>
      <c r="B26" s="392" t="s">
        <v>343</v>
      </c>
      <c r="C26" s="331" t="s">
        <v>121</v>
      </c>
      <c r="D26" s="301"/>
      <c r="E26" s="301">
        <v>5.71</v>
      </c>
      <c r="F26" s="298"/>
      <c r="G26" s="300"/>
      <c r="H26" s="298"/>
      <c r="I26" s="300"/>
      <c r="J26" s="298"/>
      <c r="K26" s="298"/>
      <c r="L26" s="300"/>
    </row>
    <row r="27" spans="1:12" ht="13.5">
      <c r="A27" s="305"/>
      <c r="B27" s="390" t="s">
        <v>143</v>
      </c>
      <c r="C27" s="327" t="s">
        <v>0</v>
      </c>
      <c r="D27" s="298">
        <v>1</v>
      </c>
      <c r="E27" s="298">
        <f>E26*D27</f>
        <v>5.71</v>
      </c>
      <c r="F27" s="298"/>
      <c r="G27" s="300"/>
      <c r="H27" s="298"/>
      <c r="I27" s="300">
        <f>H27*E27</f>
        <v>0</v>
      </c>
      <c r="J27" s="298"/>
      <c r="K27" s="298"/>
      <c r="L27" s="300">
        <f>K27+I27+G27</f>
        <v>0</v>
      </c>
    </row>
    <row r="28" spans="1:12" ht="13.5">
      <c r="A28" s="303">
        <v>3</v>
      </c>
      <c r="B28" s="392" t="s">
        <v>344</v>
      </c>
      <c r="C28" s="331" t="s">
        <v>121</v>
      </c>
      <c r="D28" s="301"/>
      <c r="E28" s="301">
        <v>10.85</v>
      </c>
      <c r="F28" s="298"/>
      <c r="G28" s="300"/>
      <c r="H28" s="298"/>
      <c r="I28" s="300"/>
      <c r="J28" s="298"/>
      <c r="K28" s="298"/>
      <c r="L28" s="300"/>
    </row>
    <row r="29" spans="1:12" ht="13.5">
      <c r="A29" s="305"/>
      <c r="B29" s="390" t="s">
        <v>143</v>
      </c>
      <c r="C29" s="327" t="s">
        <v>0</v>
      </c>
      <c r="D29" s="298">
        <v>1</v>
      </c>
      <c r="E29" s="298">
        <f>E28*D29</f>
        <v>10.85</v>
      </c>
      <c r="F29" s="298"/>
      <c r="G29" s="300"/>
      <c r="H29" s="298"/>
      <c r="I29" s="300">
        <f>H29*E29</f>
        <v>0</v>
      </c>
      <c r="J29" s="298"/>
      <c r="K29" s="298"/>
      <c r="L29" s="300">
        <f>K29+I29+G29</f>
        <v>0</v>
      </c>
    </row>
    <row r="30" spans="1:12" ht="13.5">
      <c r="A30" s="303">
        <v>4</v>
      </c>
      <c r="B30" s="392" t="s">
        <v>388</v>
      </c>
      <c r="C30" s="331" t="s">
        <v>136</v>
      </c>
      <c r="D30" s="301"/>
      <c r="E30" s="301">
        <v>1</v>
      </c>
      <c r="F30" s="298"/>
      <c r="G30" s="300"/>
      <c r="H30" s="298"/>
      <c r="I30" s="300"/>
      <c r="J30" s="298"/>
      <c r="K30" s="298"/>
      <c r="L30" s="300"/>
    </row>
    <row r="31" spans="1:12" ht="13.5">
      <c r="A31" s="305"/>
      <c r="B31" s="390" t="s">
        <v>143</v>
      </c>
      <c r="C31" s="327" t="s">
        <v>0</v>
      </c>
      <c r="D31" s="298">
        <v>1</v>
      </c>
      <c r="E31" s="298">
        <f>E30*D31</f>
        <v>1</v>
      </c>
      <c r="F31" s="298"/>
      <c r="G31" s="300"/>
      <c r="H31" s="298"/>
      <c r="I31" s="300">
        <f>H31*E31</f>
        <v>0</v>
      </c>
      <c r="J31" s="298"/>
      <c r="K31" s="298"/>
      <c r="L31" s="300">
        <f>K31+I31+G31</f>
        <v>0</v>
      </c>
    </row>
    <row r="32" spans="1:12" ht="27">
      <c r="A32" s="310">
        <v>5</v>
      </c>
      <c r="B32" s="392" t="s">
        <v>397</v>
      </c>
      <c r="C32" s="331" t="s">
        <v>183</v>
      </c>
      <c r="D32" s="301"/>
      <c r="E32" s="301">
        <v>50</v>
      </c>
      <c r="F32" s="298"/>
      <c r="G32" s="300"/>
      <c r="H32" s="298"/>
      <c r="I32" s="300"/>
      <c r="J32" s="298"/>
      <c r="K32" s="298"/>
      <c r="L32" s="300"/>
    </row>
    <row r="33" spans="1:12" ht="13.5">
      <c r="A33" s="305"/>
      <c r="B33" s="390" t="s">
        <v>143</v>
      </c>
      <c r="C33" s="327" t="s">
        <v>0</v>
      </c>
      <c r="D33" s="298">
        <v>1</v>
      </c>
      <c r="E33" s="298">
        <f>E32*D33</f>
        <v>50</v>
      </c>
      <c r="F33" s="298"/>
      <c r="G33" s="300"/>
      <c r="H33" s="298"/>
      <c r="I33" s="300">
        <f>H33*E33</f>
        <v>0</v>
      </c>
      <c r="J33" s="298"/>
      <c r="K33" s="298"/>
      <c r="L33" s="300">
        <f>K33+I33+G33</f>
        <v>0</v>
      </c>
    </row>
    <row r="34" spans="1:12" ht="27">
      <c r="A34" s="310">
        <v>6</v>
      </c>
      <c r="B34" s="391" t="s">
        <v>342</v>
      </c>
      <c r="C34" s="331" t="s">
        <v>121</v>
      </c>
      <c r="D34" s="301"/>
      <c r="E34" s="301">
        <v>43.99</v>
      </c>
      <c r="F34" s="298"/>
      <c r="G34" s="300"/>
      <c r="H34" s="298"/>
      <c r="I34" s="300"/>
      <c r="J34" s="298"/>
      <c r="K34" s="298"/>
      <c r="L34" s="300"/>
    </row>
    <row r="35" spans="1:12" ht="13.5">
      <c r="A35" s="305"/>
      <c r="B35" s="390" t="s">
        <v>143</v>
      </c>
      <c r="C35" s="327" t="s">
        <v>0</v>
      </c>
      <c r="D35" s="298">
        <v>1</v>
      </c>
      <c r="E35" s="298">
        <f>E34*D35</f>
        <v>43.99</v>
      </c>
      <c r="F35" s="298"/>
      <c r="G35" s="300"/>
      <c r="H35" s="298"/>
      <c r="I35" s="300">
        <f>H35*E35</f>
        <v>0</v>
      </c>
      <c r="J35" s="298"/>
      <c r="K35" s="298"/>
      <c r="L35" s="300">
        <f>K35+I35+G35</f>
        <v>0</v>
      </c>
    </row>
    <row r="36" spans="1:12" ht="27">
      <c r="A36" s="310">
        <v>7</v>
      </c>
      <c r="B36" s="391" t="s">
        <v>396</v>
      </c>
      <c r="C36" s="331" t="s">
        <v>121</v>
      </c>
      <c r="D36" s="301"/>
      <c r="E36" s="301">
        <v>35.54</v>
      </c>
      <c r="F36" s="298"/>
      <c r="G36" s="300"/>
      <c r="H36" s="298"/>
      <c r="I36" s="300"/>
      <c r="J36" s="298"/>
      <c r="K36" s="298"/>
      <c r="L36" s="300"/>
    </row>
    <row r="37" spans="1:12" ht="13.5">
      <c r="A37" s="305"/>
      <c r="B37" s="390" t="s">
        <v>143</v>
      </c>
      <c r="C37" s="327" t="s">
        <v>0</v>
      </c>
      <c r="D37" s="298">
        <v>1</v>
      </c>
      <c r="E37" s="298">
        <f>E36*D37</f>
        <v>35.54</v>
      </c>
      <c r="F37" s="298"/>
      <c r="G37" s="300"/>
      <c r="H37" s="298"/>
      <c r="I37" s="300">
        <f>H37*E37</f>
        <v>0</v>
      </c>
      <c r="J37" s="298"/>
      <c r="K37" s="298"/>
      <c r="L37" s="300">
        <f>K37+I37+G37</f>
        <v>0</v>
      </c>
    </row>
    <row r="38" spans="1:12" ht="40.5">
      <c r="A38" s="310">
        <v>8</v>
      </c>
      <c r="B38" s="391" t="s">
        <v>386</v>
      </c>
      <c r="C38" s="331" t="s">
        <v>121</v>
      </c>
      <c r="D38" s="301"/>
      <c r="E38" s="301">
        <v>106</v>
      </c>
      <c r="F38" s="298"/>
      <c r="G38" s="300"/>
      <c r="H38" s="298"/>
      <c r="I38" s="300"/>
      <c r="J38" s="298"/>
      <c r="K38" s="298"/>
      <c r="L38" s="300"/>
    </row>
    <row r="39" spans="1:12" ht="13.5">
      <c r="A39" s="305"/>
      <c r="B39" s="390" t="s">
        <v>143</v>
      </c>
      <c r="C39" s="327" t="s">
        <v>0</v>
      </c>
      <c r="D39" s="298">
        <v>1</v>
      </c>
      <c r="E39" s="298">
        <f>E38*D39</f>
        <v>106</v>
      </c>
      <c r="F39" s="298"/>
      <c r="G39" s="300"/>
      <c r="H39" s="298"/>
      <c r="I39" s="300">
        <f>H39*E39</f>
        <v>0</v>
      </c>
      <c r="J39" s="298"/>
      <c r="K39" s="298"/>
      <c r="L39" s="300">
        <f>K39+I39+G39</f>
        <v>0</v>
      </c>
    </row>
    <row r="40" spans="1:12" ht="13.5">
      <c r="A40" s="305"/>
      <c r="B40" s="133" t="s">
        <v>385</v>
      </c>
      <c r="C40" s="327" t="s">
        <v>121</v>
      </c>
      <c r="D40" s="298">
        <v>1</v>
      </c>
      <c r="E40" s="298">
        <f>E38*D40</f>
        <v>106</v>
      </c>
      <c r="F40" s="298"/>
      <c r="G40" s="300">
        <f>F40*E40</f>
        <v>0</v>
      </c>
      <c r="H40" s="298"/>
      <c r="I40" s="300"/>
      <c r="J40" s="298"/>
      <c r="K40" s="298"/>
      <c r="L40" s="300">
        <f>G40</f>
        <v>0</v>
      </c>
    </row>
    <row r="41" spans="1:12" ht="13.5">
      <c r="A41" s="305"/>
      <c r="B41" s="133" t="s">
        <v>384</v>
      </c>
      <c r="C41" s="327" t="s">
        <v>0</v>
      </c>
      <c r="D41" s="298"/>
      <c r="E41" s="298">
        <v>1</v>
      </c>
      <c r="F41" s="298"/>
      <c r="G41" s="300"/>
      <c r="H41" s="298"/>
      <c r="I41" s="300"/>
      <c r="J41" s="298"/>
      <c r="K41" s="298">
        <f>J41*E41</f>
        <v>0</v>
      </c>
      <c r="L41" s="300">
        <f>K41</f>
        <v>0</v>
      </c>
    </row>
    <row r="42" spans="1:12" ht="40.5">
      <c r="A42" s="310">
        <v>9</v>
      </c>
      <c r="B42" s="324" t="s">
        <v>287</v>
      </c>
      <c r="C42" s="131" t="s">
        <v>133</v>
      </c>
      <c r="D42" s="328"/>
      <c r="E42" s="136">
        <v>23.65</v>
      </c>
      <c r="F42" s="76"/>
      <c r="G42" s="77"/>
      <c r="H42" s="76"/>
      <c r="I42" s="77"/>
      <c r="J42" s="77"/>
      <c r="K42" s="77"/>
      <c r="L42" s="75"/>
    </row>
    <row r="43" spans="1:12" ht="13.5">
      <c r="A43" s="305"/>
      <c r="B43" s="254" t="s">
        <v>143</v>
      </c>
      <c r="C43" s="327" t="s">
        <v>0</v>
      </c>
      <c r="D43" s="298">
        <v>1</v>
      </c>
      <c r="E43" s="298">
        <f>E42*D43</f>
        <v>23.65</v>
      </c>
      <c r="F43" s="298"/>
      <c r="G43" s="300"/>
      <c r="H43" s="298"/>
      <c r="I43" s="300">
        <f>H43*E43</f>
        <v>0</v>
      </c>
      <c r="J43" s="298"/>
      <c r="K43" s="298"/>
      <c r="L43" s="270">
        <f>K43+I43+G43</f>
        <v>0</v>
      </c>
    </row>
    <row r="44" spans="1:12" ht="13.5">
      <c r="A44" s="305"/>
      <c r="B44" s="329" t="s">
        <v>288</v>
      </c>
      <c r="C44" s="200" t="s">
        <v>128</v>
      </c>
      <c r="D44" s="137">
        <v>1.75</v>
      </c>
      <c r="E44" s="330">
        <f>E42*D44</f>
        <v>41.387499999999996</v>
      </c>
      <c r="F44" s="200"/>
      <c r="G44" s="330"/>
      <c r="H44" s="200"/>
      <c r="I44" s="199"/>
      <c r="J44" s="330"/>
      <c r="K44" s="330">
        <f>J44*E44</f>
        <v>0</v>
      </c>
      <c r="L44" s="330">
        <f>K44</f>
        <v>0</v>
      </c>
    </row>
    <row r="45" spans="1:12" ht="15.75">
      <c r="A45" s="130"/>
      <c r="B45" s="523" t="s">
        <v>147</v>
      </c>
      <c r="C45" s="523"/>
      <c r="D45" s="523"/>
      <c r="E45" s="524"/>
      <c r="F45" s="143"/>
      <c r="G45" s="143"/>
      <c r="H45" s="157"/>
      <c r="I45" s="143"/>
      <c r="J45" s="143"/>
      <c r="K45" s="143"/>
      <c r="L45" s="143"/>
    </row>
    <row r="46" spans="1:12" ht="27">
      <c r="A46" s="116">
        <v>1</v>
      </c>
      <c r="B46" s="89" t="s">
        <v>392</v>
      </c>
      <c r="C46" s="56" t="s">
        <v>121</v>
      </c>
      <c r="D46" s="57"/>
      <c r="E46" s="57">
        <v>8.32</v>
      </c>
      <c r="F46" s="143"/>
      <c r="G46" s="114"/>
      <c r="H46" s="114"/>
      <c r="I46" s="114"/>
      <c r="J46" s="114"/>
      <c r="K46" s="114"/>
      <c r="L46" s="114"/>
    </row>
    <row r="47" spans="1:12" ht="13.5">
      <c r="A47" s="168"/>
      <c r="B47" s="141" t="s">
        <v>143</v>
      </c>
      <c r="C47" s="110" t="s">
        <v>0</v>
      </c>
      <c r="D47" s="58">
        <v>1</v>
      </c>
      <c r="E47" s="58">
        <f>E46*D47</f>
        <v>8.32</v>
      </c>
      <c r="F47" s="58"/>
      <c r="G47" s="58"/>
      <c r="H47" s="58"/>
      <c r="I47" s="58">
        <f>H47*E47</f>
        <v>0</v>
      </c>
      <c r="J47" s="58"/>
      <c r="K47" s="58"/>
      <c r="L47" s="58">
        <f>K47+I47+G47</f>
        <v>0</v>
      </c>
    </row>
    <row r="48" spans="1:12" ht="13.5">
      <c r="A48" s="168"/>
      <c r="B48" s="159" t="s">
        <v>391</v>
      </c>
      <c r="C48" s="144" t="s">
        <v>136</v>
      </c>
      <c r="D48" s="143">
        <v>12.5</v>
      </c>
      <c r="E48" s="143">
        <f>E46*D48</f>
        <v>104</v>
      </c>
      <c r="F48" s="143"/>
      <c r="G48" s="143">
        <f>F48*E48</f>
        <v>0</v>
      </c>
      <c r="H48" s="143"/>
      <c r="I48" s="143"/>
      <c r="J48" s="143"/>
      <c r="K48" s="143"/>
      <c r="L48" s="58">
        <f>K48+I48+G48</f>
        <v>0</v>
      </c>
    </row>
    <row r="49" spans="1:12" ht="13.5">
      <c r="A49" s="168"/>
      <c r="B49" s="159" t="s">
        <v>149</v>
      </c>
      <c r="C49" s="144" t="s">
        <v>133</v>
      </c>
      <c r="D49" s="143">
        <v>0.02</v>
      </c>
      <c r="E49" s="143">
        <f>E46*D49</f>
        <v>0.16640000000000002</v>
      </c>
      <c r="F49" s="143"/>
      <c r="G49" s="143">
        <f>F49*E49</f>
        <v>0</v>
      </c>
      <c r="H49" s="143"/>
      <c r="I49" s="143"/>
      <c r="J49" s="143"/>
      <c r="K49" s="143"/>
      <c r="L49" s="58">
        <f>K49+I49+G49</f>
        <v>0</v>
      </c>
    </row>
    <row r="50" spans="1:12" ht="13.5">
      <c r="A50" s="168"/>
      <c r="B50" s="160" t="s">
        <v>123</v>
      </c>
      <c r="C50" s="107" t="s">
        <v>0</v>
      </c>
      <c r="D50" s="145">
        <v>0.16</v>
      </c>
      <c r="E50" s="145">
        <f>E46*D50</f>
        <v>1.3312000000000002</v>
      </c>
      <c r="F50" s="143"/>
      <c r="G50" s="143">
        <f>F50*E50</f>
        <v>0</v>
      </c>
      <c r="H50" s="143"/>
      <c r="I50" s="143"/>
      <c r="J50" s="143"/>
      <c r="K50" s="143"/>
      <c r="L50" s="58">
        <f>K50+I50+G50</f>
        <v>0</v>
      </c>
    </row>
    <row r="51" spans="1:12" ht="13.5">
      <c r="A51" s="167">
        <v>2</v>
      </c>
      <c r="B51" s="163" t="s">
        <v>395</v>
      </c>
      <c r="C51" s="243" t="s">
        <v>128</v>
      </c>
      <c r="D51" s="140"/>
      <c r="E51" s="395">
        <v>0.89</v>
      </c>
      <c r="F51" s="145"/>
      <c r="G51" s="143"/>
      <c r="H51" s="143"/>
      <c r="I51" s="143"/>
      <c r="J51" s="143"/>
      <c r="K51" s="143"/>
      <c r="L51" s="143"/>
    </row>
    <row r="52" spans="1:12" ht="13.5">
      <c r="A52" s="168"/>
      <c r="B52" s="141" t="s">
        <v>143</v>
      </c>
      <c r="C52" s="110" t="s">
        <v>0</v>
      </c>
      <c r="D52" s="58">
        <v>1</v>
      </c>
      <c r="E52" s="58">
        <f>E51*D52</f>
        <v>0.89</v>
      </c>
      <c r="F52" s="58"/>
      <c r="G52" s="58"/>
      <c r="H52" s="58"/>
      <c r="I52" s="58">
        <f>H52*E52</f>
        <v>0</v>
      </c>
      <c r="J52" s="58"/>
      <c r="K52" s="58"/>
      <c r="L52" s="58">
        <f>K52+I52+G52</f>
        <v>0</v>
      </c>
    </row>
    <row r="53" spans="1:12" ht="13.5">
      <c r="A53" s="168"/>
      <c r="B53" s="159" t="s">
        <v>351</v>
      </c>
      <c r="C53" s="144" t="s">
        <v>128</v>
      </c>
      <c r="D53" s="143"/>
      <c r="E53" s="143">
        <v>0.16</v>
      </c>
      <c r="F53" s="143"/>
      <c r="G53" s="143">
        <f>F53*E53</f>
        <v>0</v>
      </c>
      <c r="H53" s="143"/>
      <c r="I53" s="143"/>
      <c r="J53" s="143"/>
      <c r="K53" s="143"/>
      <c r="L53" s="58">
        <f>K53+I53+G53</f>
        <v>0</v>
      </c>
    </row>
    <row r="54" spans="1:12" ht="13.5">
      <c r="A54" s="168"/>
      <c r="B54" s="159" t="s">
        <v>350</v>
      </c>
      <c r="C54" s="144" t="s">
        <v>128</v>
      </c>
      <c r="D54" s="143"/>
      <c r="E54" s="393">
        <v>0.71</v>
      </c>
      <c r="F54" s="143"/>
      <c r="G54" s="143">
        <f>F54*E54</f>
        <v>0</v>
      </c>
      <c r="H54" s="143"/>
      <c r="I54" s="143"/>
      <c r="J54" s="143"/>
      <c r="K54" s="143"/>
      <c r="L54" s="58">
        <f>K54+I54+G54</f>
        <v>0</v>
      </c>
    </row>
    <row r="55" spans="1:12" ht="13.5">
      <c r="A55" s="168"/>
      <c r="B55" s="152" t="s">
        <v>166</v>
      </c>
      <c r="C55" s="144" t="s">
        <v>128</v>
      </c>
      <c r="D55" s="144"/>
      <c r="E55" s="143">
        <v>0.03</v>
      </c>
      <c r="F55" s="143"/>
      <c r="G55" s="143">
        <f>F55*E55</f>
        <v>0</v>
      </c>
      <c r="H55" s="143"/>
      <c r="I55" s="143"/>
      <c r="J55" s="143"/>
      <c r="K55" s="143"/>
      <c r="L55" s="58">
        <f>K55+I55+G55</f>
        <v>0</v>
      </c>
    </row>
    <row r="56" spans="1:12" ht="13.5">
      <c r="A56" s="168"/>
      <c r="B56" s="160" t="s">
        <v>299</v>
      </c>
      <c r="C56" s="107" t="s">
        <v>0</v>
      </c>
      <c r="D56" s="145"/>
      <c r="E56" s="145">
        <v>1</v>
      </c>
      <c r="F56" s="145"/>
      <c r="G56" s="145">
        <f>F56*E56</f>
        <v>0</v>
      </c>
      <c r="H56" s="143"/>
      <c r="I56" s="143"/>
      <c r="J56" s="143"/>
      <c r="K56" s="143"/>
      <c r="L56" s="58">
        <f>K56+I56+G56</f>
        <v>0</v>
      </c>
    </row>
    <row r="57" spans="1:12" ht="13.5">
      <c r="A57" s="116">
        <v>3</v>
      </c>
      <c r="B57" s="89" t="s">
        <v>394</v>
      </c>
      <c r="C57" s="56" t="s">
        <v>121</v>
      </c>
      <c r="D57" s="57"/>
      <c r="E57" s="57">
        <v>8.4</v>
      </c>
      <c r="F57" s="143"/>
      <c r="G57" s="143"/>
      <c r="H57" s="143"/>
      <c r="I57" s="143"/>
      <c r="J57" s="143"/>
      <c r="K57" s="143"/>
      <c r="L57" s="143"/>
    </row>
    <row r="58" spans="1:12" ht="13.5">
      <c r="A58" s="168"/>
      <c r="B58" s="141" t="s">
        <v>143</v>
      </c>
      <c r="C58" s="110" t="s">
        <v>0</v>
      </c>
      <c r="D58" s="58">
        <v>1</v>
      </c>
      <c r="E58" s="58">
        <f>E57*D58</f>
        <v>8.4</v>
      </c>
      <c r="F58" s="58"/>
      <c r="G58" s="58"/>
      <c r="H58" s="58"/>
      <c r="I58" s="58">
        <f>H58*E58</f>
        <v>0</v>
      </c>
      <c r="J58" s="58"/>
      <c r="K58" s="58"/>
      <c r="L58" s="58">
        <f>K58+I58+G58</f>
        <v>0</v>
      </c>
    </row>
    <row r="59" spans="1:12" ht="13.5">
      <c r="A59" s="168"/>
      <c r="B59" s="159" t="s">
        <v>393</v>
      </c>
      <c r="C59" s="144" t="s">
        <v>133</v>
      </c>
      <c r="D59" s="143">
        <v>1.05</v>
      </c>
      <c r="E59" s="143">
        <f>E57*D59</f>
        <v>8.82</v>
      </c>
      <c r="F59" s="143"/>
      <c r="G59" s="143">
        <f>F59*E59</f>
        <v>0</v>
      </c>
      <c r="H59" s="143"/>
      <c r="I59" s="143"/>
      <c r="J59" s="143"/>
      <c r="K59" s="143"/>
      <c r="L59" s="143">
        <f>G59</f>
        <v>0</v>
      </c>
    </row>
    <row r="60" spans="1:12" ht="27">
      <c r="A60" s="116">
        <v>4</v>
      </c>
      <c r="B60" s="89" t="s">
        <v>176</v>
      </c>
      <c r="C60" s="56" t="s">
        <v>121</v>
      </c>
      <c r="D60" s="57"/>
      <c r="E60" s="57">
        <v>16.64</v>
      </c>
      <c r="F60" s="58"/>
      <c r="G60" s="143"/>
      <c r="H60" s="143"/>
      <c r="I60" s="143"/>
      <c r="J60" s="143"/>
      <c r="K60" s="143"/>
      <c r="L60" s="143"/>
    </row>
    <row r="61" spans="1:12" ht="13.5">
      <c r="A61" s="119"/>
      <c r="B61" s="141" t="s">
        <v>143</v>
      </c>
      <c r="C61" s="110" t="s">
        <v>0</v>
      </c>
      <c r="D61" s="58">
        <v>1</v>
      </c>
      <c r="E61" s="58">
        <f>E60*D61</f>
        <v>16.64</v>
      </c>
      <c r="F61" s="58"/>
      <c r="G61" s="58"/>
      <c r="H61" s="58"/>
      <c r="I61" s="58">
        <f>H61*E61</f>
        <v>0</v>
      </c>
      <c r="J61" s="58"/>
      <c r="K61" s="58"/>
      <c r="L61" s="58">
        <f>K61+I61+G61</f>
        <v>0</v>
      </c>
    </row>
    <row r="62" spans="1:12" ht="13.5">
      <c r="A62" s="119"/>
      <c r="B62" s="160" t="s">
        <v>149</v>
      </c>
      <c r="C62" s="107" t="s">
        <v>133</v>
      </c>
      <c r="D62" s="145">
        <v>0.306</v>
      </c>
      <c r="E62" s="145">
        <f>E60*D62</f>
        <v>5.09184</v>
      </c>
      <c r="F62" s="143"/>
      <c r="G62" s="143">
        <f>F62*E62</f>
        <v>0</v>
      </c>
      <c r="H62" s="143"/>
      <c r="I62" s="143"/>
      <c r="J62" s="143"/>
      <c r="K62" s="143"/>
      <c r="L62" s="58">
        <f>K62+I62+G62</f>
        <v>0</v>
      </c>
    </row>
    <row r="63" spans="1:12" ht="27">
      <c r="A63" s="116">
        <v>5</v>
      </c>
      <c r="B63" s="163" t="s">
        <v>349</v>
      </c>
      <c r="C63" s="164" t="s">
        <v>121</v>
      </c>
      <c r="D63" s="140"/>
      <c r="E63" s="166">
        <v>43.86</v>
      </c>
      <c r="F63" s="140"/>
      <c r="G63" s="143"/>
      <c r="H63" s="143"/>
      <c r="I63" s="143"/>
      <c r="J63" s="143"/>
      <c r="K63" s="143"/>
      <c r="L63" s="58"/>
    </row>
    <row r="64" spans="1:12" ht="13.5">
      <c r="A64" s="119"/>
      <c r="B64" s="141" t="s">
        <v>143</v>
      </c>
      <c r="C64" s="110" t="s">
        <v>0</v>
      </c>
      <c r="D64" s="58">
        <v>1</v>
      </c>
      <c r="E64" s="58">
        <f>E63*D64</f>
        <v>43.86</v>
      </c>
      <c r="F64" s="58"/>
      <c r="G64" s="58"/>
      <c r="H64" s="58"/>
      <c r="I64" s="58">
        <f>H64*E64</f>
        <v>0</v>
      </c>
      <c r="J64" s="58"/>
      <c r="K64" s="58"/>
      <c r="L64" s="58">
        <f>K64+I64+G64</f>
        <v>0</v>
      </c>
    </row>
    <row r="65" spans="1:12" ht="13.5">
      <c r="A65" s="119"/>
      <c r="B65" s="159" t="s">
        <v>149</v>
      </c>
      <c r="C65" s="144" t="s">
        <v>133</v>
      </c>
      <c r="D65" s="394">
        <v>0.0204</v>
      </c>
      <c r="E65" s="143">
        <f>E63*D65</f>
        <v>0.8947440000000001</v>
      </c>
      <c r="F65" s="143"/>
      <c r="G65" s="143">
        <f>F65*E65</f>
        <v>0</v>
      </c>
      <c r="H65" s="143"/>
      <c r="I65" s="143"/>
      <c r="J65" s="143"/>
      <c r="K65" s="143"/>
      <c r="L65" s="58">
        <f>K65+I65+G65</f>
        <v>0</v>
      </c>
    </row>
    <row r="66" spans="1:12" ht="13.5">
      <c r="A66" s="119"/>
      <c r="B66" s="160" t="s">
        <v>123</v>
      </c>
      <c r="C66" s="107" t="s">
        <v>0</v>
      </c>
      <c r="D66" s="145">
        <v>0.07</v>
      </c>
      <c r="E66" s="145">
        <f>E63*D66</f>
        <v>3.0702000000000003</v>
      </c>
      <c r="F66" s="145"/>
      <c r="G66" s="145">
        <f>F66*E66</f>
        <v>0</v>
      </c>
      <c r="H66" s="145"/>
      <c r="I66" s="145"/>
      <c r="J66" s="145"/>
      <c r="K66" s="145"/>
      <c r="L66" s="161">
        <f>K66+I66+G66</f>
        <v>0</v>
      </c>
    </row>
    <row r="67" spans="1:12" ht="27">
      <c r="A67" s="116">
        <v>6</v>
      </c>
      <c r="B67" s="89" t="s">
        <v>177</v>
      </c>
      <c r="C67" s="56" t="s">
        <v>124</v>
      </c>
      <c r="D67" s="57"/>
      <c r="E67" s="57">
        <v>49.7</v>
      </c>
      <c r="F67" s="58"/>
      <c r="G67" s="143"/>
      <c r="H67" s="143"/>
      <c r="I67" s="143"/>
      <c r="J67" s="143"/>
      <c r="K67" s="143"/>
      <c r="L67" s="143"/>
    </row>
    <row r="68" spans="1:12" ht="13.5">
      <c r="A68" s="168"/>
      <c r="B68" s="141" t="s">
        <v>143</v>
      </c>
      <c r="C68" s="110" t="s">
        <v>0</v>
      </c>
      <c r="D68" s="58">
        <v>1</v>
      </c>
      <c r="E68" s="58">
        <f>E67*D68</f>
        <v>49.7</v>
      </c>
      <c r="F68" s="58"/>
      <c r="G68" s="58"/>
      <c r="H68" s="58"/>
      <c r="I68" s="58">
        <f>H68*E68</f>
        <v>0</v>
      </c>
      <c r="J68" s="58"/>
      <c r="K68" s="58"/>
      <c r="L68" s="58">
        <f>K68+I68+G68</f>
        <v>0</v>
      </c>
    </row>
    <row r="69" spans="1:12" ht="13.5">
      <c r="A69" s="168"/>
      <c r="B69" s="160" t="s">
        <v>149</v>
      </c>
      <c r="C69" s="107" t="s">
        <v>133</v>
      </c>
      <c r="D69" s="145">
        <v>0.03</v>
      </c>
      <c r="E69" s="145">
        <f>E67*D69</f>
        <v>1.491</v>
      </c>
      <c r="F69" s="143"/>
      <c r="G69" s="143">
        <f>F69*E69</f>
        <v>0</v>
      </c>
      <c r="H69" s="143"/>
      <c r="I69" s="143"/>
      <c r="J69" s="143"/>
      <c r="K69" s="143"/>
      <c r="L69" s="58">
        <f>K69+I69+G69</f>
        <v>0</v>
      </c>
    </row>
    <row r="70" spans="1:12" ht="27">
      <c r="A70" s="116">
        <v>7</v>
      </c>
      <c r="B70" s="89" t="s">
        <v>290</v>
      </c>
      <c r="C70" s="56" t="s">
        <v>121</v>
      </c>
      <c r="D70" s="57"/>
      <c r="E70" s="57">
        <v>8.28</v>
      </c>
      <c r="F70" s="143"/>
      <c r="G70" s="143"/>
      <c r="H70" s="143"/>
      <c r="I70" s="143"/>
      <c r="J70" s="143"/>
      <c r="K70" s="143"/>
      <c r="L70" s="58"/>
    </row>
    <row r="71" spans="1:12" ht="13.5">
      <c r="A71" s="168"/>
      <c r="B71" s="141" t="s">
        <v>143</v>
      </c>
      <c r="C71" s="110" t="s">
        <v>0</v>
      </c>
      <c r="D71" s="58">
        <v>1</v>
      </c>
      <c r="E71" s="58">
        <f>E70*D71</f>
        <v>8.28</v>
      </c>
      <c r="F71" s="58"/>
      <c r="G71" s="58"/>
      <c r="H71" s="58"/>
      <c r="I71" s="58">
        <f>H71*E71</f>
        <v>0</v>
      </c>
      <c r="J71" s="58"/>
      <c r="K71" s="58"/>
      <c r="L71" s="58">
        <f>K71+I71+G71</f>
        <v>0</v>
      </c>
    </row>
    <row r="72" spans="1:12" ht="27">
      <c r="A72" s="168"/>
      <c r="B72" s="160" t="s">
        <v>293</v>
      </c>
      <c r="C72" s="116" t="s">
        <v>121</v>
      </c>
      <c r="D72" s="161">
        <v>1.15</v>
      </c>
      <c r="E72" s="161">
        <f>E70*D72</f>
        <v>9.521999999999998</v>
      </c>
      <c r="F72" s="161"/>
      <c r="G72" s="58">
        <f>F72*E72</f>
        <v>0</v>
      </c>
      <c r="H72" s="58"/>
      <c r="I72" s="58"/>
      <c r="J72" s="58"/>
      <c r="K72" s="58"/>
      <c r="L72" s="58">
        <f>K72+I72+G72</f>
        <v>0</v>
      </c>
    </row>
    <row r="73" spans="1:12" ht="13.5">
      <c r="A73" s="167">
        <v>8</v>
      </c>
      <c r="B73" s="163" t="s">
        <v>291</v>
      </c>
      <c r="C73" s="243" t="s">
        <v>121</v>
      </c>
      <c r="D73" s="140"/>
      <c r="E73" s="140">
        <v>35.58</v>
      </c>
      <c r="F73" s="143"/>
      <c r="G73" s="143"/>
      <c r="H73" s="143"/>
      <c r="I73" s="143"/>
      <c r="J73" s="143"/>
      <c r="K73" s="143"/>
      <c r="L73" s="58"/>
    </row>
    <row r="74" spans="1:12" ht="13.5">
      <c r="A74" s="168"/>
      <c r="B74" s="141" t="s">
        <v>143</v>
      </c>
      <c r="C74" s="110" t="s">
        <v>0</v>
      </c>
      <c r="D74" s="58">
        <v>1</v>
      </c>
      <c r="E74" s="58">
        <f>E73*D74</f>
        <v>35.58</v>
      </c>
      <c r="F74" s="58"/>
      <c r="G74" s="58"/>
      <c r="H74" s="58"/>
      <c r="I74" s="58">
        <f>H74*E74</f>
        <v>0</v>
      </c>
      <c r="J74" s="58"/>
      <c r="K74" s="58"/>
      <c r="L74" s="58">
        <f>K74+I74+G74</f>
        <v>0</v>
      </c>
    </row>
    <row r="75" spans="1:12" ht="13.5">
      <c r="A75" s="168"/>
      <c r="B75" s="160" t="s">
        <v>292</v>
      </c>
      <c r="C75" s="107" t="s">
        <v>121</v>
      </c>
      <c r="D75" s="145">
        <v>1.05</v>
      </c>
      <c r="E75" s="145">
        <f>E73*D75</f>
        <v>37.359</v>
      </c>
      <c r="F75" s="145"/>
      <c r="G75" s="145">
        <f>F75*E75</f>
        <v>0</v>
      </c>
      <c r="H75" s="145"/>
      <c r="I75" s="143"/>
      <c r="J75" s="143"/>
      <c r="K75" s="143"/>
      <c r="L75" s="58">
        <f>K75+I75+G75</f>
        <v>0</v>
      </c>
    </row>
    <row r="76" spans="1:12" ht="27">
      <c r="A76" s="115">
        <v>9</v>
      </c>
      <c r="B76" s="201" t="s">
        <v>247</v>
      </c>
      <c r="C76" s="117" t="s">
        <v>121</v>
      </c>
      <c r="D76" s="104"/>
      <c r="E76" s="57">
        <v>28.6</v>
      </c>
      <c r="F76" s="157"/>
      <c r="G76" s="143"/>
      <c r="H76" s="143"/>
      <c r="I76" s="194"/>
      <c r="J76" s="194"/>
      <c r="K76" s="194"/>
      <c r="L76" s="194"/>
    </row>
    <row r="77" spans="1:12" ht="13.5">
      <c r="A77" s="153"/>
      <c r="B77" s="247" t="s">
        <v>170</v>
      </c>
      <c r="C77" s="88" t="s">
        <v>0</v>
      </c>
      <c r="D77" s="108">
        <v>1</v>
      </c>
      <c r="E77" s="194">
        <f>E76*D77</f>
        <v>28.6</v>
      </c>
      <c r="F77" s="157"/>
      <c r="G77" s="194"/>
      <c r="H77" s="194"/>
      <c r="I77" s="194">
        <f>H77*E77</f>
        <v>0</v>
      </c>
      <c r="J77" s="194"/>
      <c r="K77" s="194"/>
      <c r="L77" s="194">
        <f>I77+G77</f>
        <v>0</v>
      </c>
    </row>
    <row r="78" spans="1:12" ht="13.5">
      <c r="A78" s="153"/>
      <c r="B78" s="202" t="s">
        <v>249</v>
      </c>
      <c r="C78" s="88" t="s">
        <v>121</v>
      </c>
      <c r="D78" s="108">
        <v>1</v>
      </c>
      <c r="E78" s="143">
        <f>E76*D78</f>
        <v>28.6</v>
      </c>
      <c r="F78" s="157"/>
      <c r="G78" s="194">
        <f>F78*E78</f>
        <v>0</v>
      </c>
      <c r="H78" s="143"/>
      <c r="I78" s="194"/>
      <c r="J78" s="194"/>
      <c r="K78" s="194"/>
      <c r="L78" s="194">
        <f>I78+G78</f>
        <v>0</v>
      </c>
    </row>
    <row r="79" spans="1:12" ht="13.5">
      <c r="A79" s="153"/>
      <c r="B79" s="202" t="s">
        <v>248</v>
      </c>
      <c r="C79" s="88" t="s">
        <v>150</v>
      </c>
      <c r="D79" s="108">
        <v>10</v>
      </c>
      <c r="E79" s="143">
        <f>E76*D79</f>
        <v>286</v>
      </c>
      <c r="F79" s="157"/>
      <c r="G79" s="194">
        <f>F79*E79</f>
        <v>0</v>
      </c>
      <c r="H79" s="143"/>
      <c r="I79" s="194"/>
      <c r="J79" s="194"/>
      <c r="K79" s="194"/>
      <c r="L79" s="194">
        <f>I79+G79</f>
        <v>0</v>
      </c>
    </row>
    <row r="80" spans="1:12" ht="27">
      <c r="A80" s="116">
        <v>10</v>
      </c>
      <c r="B80" s="163" t="s">
        <v>245</v>
      </c>
      <c r="C80" s="164" t="s">
        <v>121</v>
      </c>
      <c r="D80" s="165"/>
      <c r="E80" s="166">
        <v>35.54</v>
      </c>
      <c r="F80" s="143"/>
      <c r="G80" s="143"/>
      <c r="H80" s="143"/>
      <c r="I80" s="143"/>
      <c r="J80" s="143"/>
      <c r="K80" s="143"/>
      <c r="L80" s="143"/>
    </row>
    <row r="81" spans="1:12" ht="13.5">
      <c r="A81" s="168"/>
      <c r="B81" s="141" t="s">
        <v>143</v>
      </c>
      <c r="C81" s="107" t="s">
        <v>0</v>
      </c>
      <c r="D81" s="145">
        <v>1</v>
      </c>
      <c r="E81" s="145">
        <f>E80*D81</f>
        <v>35.54</v>
      </c>
      <c r="F81" s="143"/>
      <c r="G81" s="143"/>
      <c r="H81" s="143"/>
      <c r="I81" s="143">
        <f>H81*E81</f>
        <v>0</v>
      </c>
      <c r="J81" s="143"/>
      <c r="K81" s="143"/>
      <c r="L81" s="143">
        <f>K81+I81+G81</f>
        <v>0</v>
      </c>
    </row>
    <row r="82" spans="1:12" ht="13.5">
      <c r="A82" s="168"/>
      <c r="B82" s="159" t="s">
        <v>179</v>
      </c>
      <c r="C82" s="110" t="s">
        <v>150</v>
      </c>
      <c r="D82" s="143">
        <v>7.9</v>
      </c>
      <c r="E82" s="143">
        <f>E80*D82</f>
        <v>280.766</v>
      </c>
      <c r="F82" s="143"/>
      <c r="G82" s="143">
        <f>F82*E82</f>
        <v>0</v>
      </c>
      <c r="H82" s="143"/>
      <c r="I82" s="143"/>
      <c r="J82" s="143"/>
      <c r="K82" s="143"/>
      <c r="L82" s="58">
        <f>K82+I82+G82</f>
        <v>0</v>
      </c>
    </row>
    <row r="83" spans="1:12" ht="27">
      <c r="A83" s="168"/>
      <c r="B83" s="160" t="s">
        <v>246</v>
      </c>
      <c r="C83" s="116" t="s">
        <v>121</v>
      </c>
      <c r="D83" s="161">
        <v>1.02</v>
      </c>
      <c r="E83" s="161">
        <f>E80*D83</f>
        <v>36.2508</v>
      </c>
      <c r="F83" s="161"/>
      <c r="G83" s="161">
        <f>F83*E83</f>
        <v>0</v>
      </c>
      <c r="H83" s="161"/>
      <c r="I83" s="161"/>
      <c r="J83" s="161"/>
      <c r="K83" s="161"/>
      <c r="L83" s="161">
        <f>K83+I83+G83</f>
        <v>0</v>
      </c>
    </row>
    <row r="84" spans="1:12" ht="13.5">
      <c r="A84" s="119"/>
      <c r="B84" s="160" t="s">
        <v>123</v>
      </c>
      <c r="C84" s="107" t="s">
        <v>0</v>
      </c>
      <c r="D84" s="145">
        <v>0.2</v>
      </c>
      <c r="E84" s="145">
        <f>E80*D84</f>
        <v>7.1080000000000005</v>
      </c>
      <c r="F84" s="145"/>
      <c r="G84" s="145">
        <f>F84*E84</f>
        <v>0</v>
      </c>
      <c r="H84" s="145"/>
      <c r="I84" s="145"/>
      <c r="J84" s="145"/>
      <c r="K84" s="145"/>
      <c r="L84" s="161">
        <f>K84+I84+G84</f>
        <v>0</v>
      </c>
    </row>
    <row r="85" spans="1:12" ht="27">
      <c r="A85" s="116">
        <v>11</v>
      </c>
      <c r="B85" s="163" t="s">
        <v>178</v>
      </c>
      <c r="C85" s="164" t="s">
        <v>121</v>
      </c>
      <c r="D85" s="166"/>
      <c r="E85" s="166">
        <v>43.86</v>
      </c>
      <c r="F85" s="161"/>
      <c r="G85" s="161"/>
      <c r="H85" s="161"/>
      <c r="I85" s="161"/>
      <c r="J85" s="161"/>
      <c r="K85" s="161"/>
      <c r="L85" s="161"/>
    </row>
    <row r="86" spans="1:12" ht="13.5">
      <c r="A86" s="168"/>
      <c r="B86" s="141" t="s">
        <v>143</v>
      </c>
      <c r="C86" s="107" t="s">
        <v>0</v>
      </c>
      <c r="D86" s="145">
        <v>1</v>
      </c>
      <c r="E86" s="145">
        <f>E85*D86</f>
        <v>43.86</v>
      </c>
      <c r="F86" s="143"/>
      <c r="G86" s="143"/>
      <c r="H86" s="143"/>
      <c r="I86" s="143">
        <f>H86*E86</f>
        <v>0</v>
      </c>
      <c r="J86" s="143"/>
      <c r="K86" s="143"/>
      <c r="L86" s="143">
        <f>K86+I86+G86</f>
        <v>0</v>
      </c>
    </row>
    <row r="87" spans="1:12" ht="13.5">
      <c r="A87" s="168"/>
      <c r="B87" s="159" t="s">
        <v>179</v>
      </c>
      <c r="C87" s="110" t="s">
        <v>150</v>
      </c>
      <c r="D87" s="143">
        <v>7.9</v>
      </c>
      <c r="E87" s="143">
        <f>E85*D87</f>
        <v>346.494</v>
      </c>
      <c r="F87" s="143"/>
      <c r="G87" s="143">
        <f>F87*E87</f>
        <v>0</v>
      </c>
      <c r="H87" s="143"/>
      <c r="I87" s="143"/>
      <c r="J87" s="143"/>
      <c r="K87" s="143"/>
      <c r="L87" s="58">
        <f>K87+I87+G87</f>
        <v>0</v>
      </c>
    </row>
    <row r="88" spans="1:12" ht="27">
      <c r="A88" s="168"/>
      <c r="B88" s="160" t="s">
        <v>246</v>
      </c>
      <c r="C88" s="116" t="s">
        <v>121</v>
      </c>
      <c r="D88" s="161">
        <v>1.02</v>
      </c>
      <c r="E88" s="161">
        <f>E85*D88</f>
        <v>44.7372</v>
      </c>
      <c r="F88" s="161"/>
      <c r="G88" s="161">
        <f>F88*E88</f>
        <v>0</v>
      </c>
      <c r="H88" s="161"/>
      <c r="I88" s="161"/>
      <c r="J88" s="161"/>
      <c r="K88" s="161"/>
      <c r="L88" s="161">
        <f>K88+I88+G88</f>
        <v>0</v>
      </c>
    </row>
    <row r="89" spans="1:12" ht="13.5">
      <c r="A89" s="168"/>
      <c r="B89" s="160" t="s">
        <v>123</v>
      </c>
      <c r="C89" s="107" t="s">
        <v>0</v>
      </c>
      <c r="D89" s="145">
        <v>0.16</v>
      </c>
      <c r="E89" s="145">
        <f>E85*D89</f>
        <v>7.0176</v>
      </c>
      <c r="F89" s="145"/>
      <c r="G89" s="145">
        <f>F89*E89</f>
        <v>0</v>
      </c>
      <c r="H89" s="145"/>
      <c r="I89" s="145"/>
      <c r="J89" s="145"/>
      <c r="K89" s="145"/>
      <c r="L89" s="161">
        <f>K89+I89+G89</f>
        <v>0</v>
      </c>
    </row>
    <row r="90" spans="1:12" ht="27">
      <c r="A90" s="167">
        <v>12</v>
      </c>
      <c r="B90" s="201" t="s">
        <v>398</v>
      </c>
      <c r="C90" s="117" t="s">
        <v>136</v>
      </c>
      <c r="D90" s="57"/>
      <c r="E90" s="57">
        <v>1</v>
      </c>
      <c r="F90" s="58"/>
      <c r="G90" s="58"/>
      <c r="H90" s="58"/>
      <c r="I90" s="58"/>
      <c r="J90" s="58"/>
      <c r="K90" s="58"/>
      <c r="L90" s="58"/>
    </row>
    <row r="91" spans="1:12" ht="13.5">
      <c r="A91" s="168"/>
      <c r="B91" s="410" t="s">
        <v>170</v>
      </c>
      <c r="C91" s="88" t="s">
        <v>0</v>
      </c>
      <c r="D91" s="58">
        <v>1</v>
      </c>
      <c r="E91" s="58">
        <f>E90*D91</f>
        <v>1</v>
      </c>
      <c r="F91" s="58"/>
      <c r="G91" s="58"/>
      <c r="H91" s="58"/>
      <c r="I91" s="58">
        <f>H91*E91</f>
        <v>0</v>
      </c>
      <c r="J91" s="58"/>
      <c r="K91" s="58"/>
      <c r="L91" s="58">
        <f>I91</f>
        <v>0</v>
      </c>
    </row>
    <row r="92" spans="1:12" ht="13.5">
      <c r="A92" s="168"/>
      <c r="B92" s="202" t="s">
        <v>399</v>
      </c>
      <c r="C92" s="88" t="s">
        <v>136</v>
      </c>
      <c r="D92" s="58">
        <v>1</v>
      </c>
      <c r="E92" s="58">
        <f>E90*D92</f>
        <v>1</v>
      </c>
      <c r="F92" s="58"/>
      <c r="G92" s="58">
        <f>F92*E92</f>
        <v>0</v>
      </c>
      <c r="H92" s="58"/>
      <c r="I92" s="58"/>
      <c r="J92" s="58"/>
      <c r="K92" s="58"/>
      <c r="L92" s="58">
        <f>G92</f>
        <v>0</v>
      </c>
    </row>
    <row r="93" spans="1:12" ht="27">
      <c r="A93" s="116">
        <v>13</v>
      </c>
      <c r="B93" s="163" t="s">
        <v>352</v>
      </c>
      <c r="C93" s="164" t="s">
        <v>124</v>
      </c>
      <c r="D93" s="166"/>
      <c r="E93" s="166">
        <v>28.86</v>
      </c>
      <c r="F93" s="145"/>
      <c r="G93" s="145"/>
      <c r="H93" s="145"/>
      <c r="I93" s="145"/>
      <c r="J93" s="145"/>
      <c r="K93" s="145"/>
      <c r="L93" s="145"/>
    </row>
    <row r="94" spans="1:12" ht="13.5">
      <c r="A94" s="168"/>
      <c r="B94" s="141" t="s">
        <v>143</v>
      </c>
      <c r="C94" s="107" t="s">
        <v>0</v>
      </c>
      <c r="D94" s="145">
        <v>1</v>
      </c>
      <c r="E94" s="145">
        <f>E93*D94</f>
        <v>28.86</v>
      </c>
      <c r="F94" s="143"/>
      <c r="G94" s="143"/>
      <c r="H94" s="143"/>
      <c r="I94" s="143">
        <f>H94*E94</f>
        <v>0</v>
      </c>
      <c r="J94" s="143"/>
      <c r="K94" s="143"/>
      <c r="L94" s="143">
        <f>K94+I94+G94</f>
        <v>0</v>
      </c>
    </row>
    <row r="95" spans="1:12" ht="13.5">
      <c r="A95" s="168"/>
      <c r="B95" s="160" t="s">
        <v>154</v>
      </c>
      <c r="C95" s="107" t="s">
        <v>150</v>
      </c>
      <c r="D95" s="145">
        <v>0.7</v>
      </c>
      <c r="E95" s="145">
        <f>E93*D95</f>
        <v>20.201999999999998</v>
      </c>
      <c r="F95" s="143"/>
      <c r="G95" s="143">
        <f>F95*E95</f>
        <v>0</v>
      </c>
      <c r="H95" s="143"/>
      <c r="I95" s="143"/>
      <c r="J95" s="143"/>
      <c r="K95" s="143"/>
      <c r="L95" s="143">
        <f>K95+I95+G95</f>
        <v>0</v>
      </c>
    </row>
    <row r="96" spans="1:12" ht="27">
      <c r="A96" s="168"/>
      <c r="B96" s="160" t="s">
        <v>246</v>
      </c>
      <c r="C96" s="116" t="s">
        <v>121</v>
      </c>
      <c r="D96" s="161">
        <v>0.06</v>
      </c>
      <c r="E96" s="161">
        <f>E93*D96</f>
        <v>1.7315999999999998</v>
      </c>
      <c r="F96" s="161"/>
      <c r="G96" s="161">
        <f>F96*E96</f>
        <v>0</v>
      </c>
      <c r="H96" s="161"/>
      <c r="I96" s="161"/>
      <c r="J96" s="161"/>
      <c r="K96" s="161"/>
      <c r="L96" s="161">
        <f>K96+I96+G96</f>
        <v>0</v>
      </c>
    </row>
    <row r="97" spans="1:12" ht="40.5">
      <c r="A97" s="116">
        <v>14</v>
      </c>
      <c r="B97" s="163" t="s">
        <v>294</v>
      </c>
      <c r="C97" s="164" t="s">
        <v>121</v>
      </c>
      <c r="D97" s="166"/>
      <c r="E97" s="166">
        <v>98.83</v>
      </c>
      <c r="F97" s="145"/>
      <c r="G97" s="145"/>
      <c r="H97" s="145"/>
      <c r="I97" s="145"/>
      <c r="J97" s="145"/>
      <c r="K97" s="145"/>
      <c r="L97" s="161"/>
    </row>
    <row r="98" spans="1:12" ht="13.5">
      <c r="A98" s="168"/>
      <c r="B98" s="141" t="s">
        <v>143</v>
      </c>
      <c r="C98" s="107" t="s">
        <v>0</v>
      </c>
      <c r="D98" s="145">
        <v>1</v>
      </c>
      <c r="E98" s="145">
        <f>E97*D98</f>
        <v>98.83</v>
      </c>
      <c r="F98" s="143"/>
      <c r="G98" s="143"/>
      <c r="H98" s="143"/>
      <c r="I98" s="143">
        <f>H98*E98</f>
        <v>0</v>
      </c>
      <c r="J98" s="143"/>
      <c r="K98" s="143"/>
      <c r="L98" s="143">
        <f>K98+I98+G98</f>
        <v>0</v>
      </c>
    </row>
    <row r="99" spans="1:12" ht="13.5">
      <c r="A99" s="119"/>
      <c r="B99" s="160" t="s">
        <v>151</v>
      </c>
      <c r="C99" s="107" t="s">
        <v>169</v>
      </c>
      <c r="D99" s="145">
        <v>0.15</v>
      </c>
      <c r="E99" s="145">
        <f>E97*D99</f>
        <v>14.824499999999999</v>
      </c>
      <c r="F99" s="145"/>
      <c r="G99" s="145">
        <f>F99*E99</f>
        <v>0</v>
      </c>
      <c r="H99" s="145"/>
      <c r="I99" s="145"/>
      <c r="J99" s="145"/>
      <c r="K99" s="145"/>
      <c r="L99" s="161">
        <f>G99</f>
        <v>0</v>
      </c>
    </row>
    <row r="100" spans="1:12" ht="13.5">
      <c r="A100" s="119"/>
      <c r="B100" s="160" t="s">
        <v>152</v>
      </c>
      <c r="C100" s="116" t="s">
        <v>150</v>
      </c>
      <c r="D100" s="145">
        <v>2.4</v>
      </c>
      <c r="E100" s="145">
        <f>E97*D100</f>
        <v>237.19199999999998</v>
      </c>
      <c r="F100" s="145"/>
      <c r="G100" s="145">
        <f>F100*E100</f>
        <v>0</v>
      </c>
      <c r="H100" s="145"/>
      <c r="I100" s="145"/>
      <c r="J100" s="145"/>
      <c r="K100" s="145"/>
      <c r="L100" s="161">
        <f>G100</f>
        <v>0</v>
      </c>
    </row>
    <row r="101" spans="1:12" ht="13.5">
      <c r="A101" s="119"/>
      <c r="B101" s="160" t="s">
        <v>153</v>
      </c>
      <c r="C101" s="107" t="s">
        <v>169</v>
      </c>
      <c r="D101" s="145">
        <v>0.4</v>
      </c>
      <c r="E101" s="145">
        <f>E97*D101</f>
        <v>39.532000000000004</v>
      </c>
      <c r="F101" s="145"/>
      <c r="G101" s="145">
        <f>F101*E101</f>
        <v>0</v>
      </c>
      <c r="H101" s="145"/>
      <c r="I101" s="145"/>
      <c r="J101" s="145"/>
      <c r="K101" s="145"/>
      <c r="L101" s="161">
        <f>G101</f>
        <v>0</v>
      </c>
    </row>
    <row r="102" spans="1:12" ht="13.5">
      <c r="A102" s="119"/>
      <c r="B102" s="160" t="s">
        <v>123</v>
      </c>
      <c r="C102" s="107" t="s">
        <v>0</v>
      </c>
      <c r="D102" s="145">
        <v>0.1</v>
      </c>
      <c r="E102" s="145">
        <f>E97*D102</f>
        <v>9.883000000000001</v>
      </c>
      <c r="F102" s="145"/>
      <c r="G102" s="145">
        <f>F102*E102</f>
        <v>0</v>
      </c>
      <c r="H102" s="145"/>
      <c r="I102" s="145"/>
      <c r="J102" s="145"/>
      <c r="K102" s="145"/>
      <c r="L102" s="161">
        <f>G102</f>
        <v>0</v>
      </c>
    </row>
    <row r="103" spans="1:12" ht="40.5">
      <c r="A103" s="116">
        <v>15</v>
      </c>
      <c r="B103" s="163" t="s">
        <v>296</v>
      </c>
      <c r="C103" s="164" t="s">
        <v>121</v>
      </c>
      <c r="D103" s="166"/>
      <c r="E103" s="166">
        <v>13.38</v>
      </c>
      <c r="F103" s="145"/>
      <c r="G103" s="145"/>
      <c r="H103" s="145"/>
      <c r="I103" s="145"/>
      <c r="J103" s="145"/>
      <c r="K103" s="145"/>
      <c r="L103" s="145"/>
    </row>
    <row r="104" spans="1:12" ht="27">
      <c r="A104" s="168"/>
      <c r="B104" s="160" t="s">
        <v>295</v>
      </c>
      <c r="C104" s="116" t="s">
        <v>121</v>
      </c>
      <c r="D104" s="161">
        <v>1</v>
      </c>
      <c r="E104" s="161">
        <f>E103*D104</f>
        <v>13.38</v>
      </c>
      <c r="F104" s="161"/>
      <c r="G104" s="161">
        <f>F104*E104</f>
        <v>0</v>
      </c>
      <c r="H104" s="161"/>
      <c r="I104" s="161"/>
      <c r="J104" s="161"/>
      <c r="K104" s="161"/>
      <c r="L104" s="161">
        <f>G104</f>
        <v>0</v>
      </c>
    </row>
    <row r="105" spans="1:12" ht="13.5">
      <c r="A105" s="116">
        <v>16</v>
      </c>
      <c r="B105" s="163" t="s">
        <v>180</v>
      </c>
      <c r="C105" s="164" t="s">
        <v>136</v>
      </c>
      <c r="D105" s="166"/>
      <c r="E105" s="166">
        <v>4</v>
      </c>
      <c r="F105" s="145"/>
      <c r="G105" s="145"/>
      <c r="H105" s="145"/>
      <c r="I105" s="145"/>
      <c r="J105" s="145"/>
      <c r="K105" s="145"/>
      <c r="L105" s="145"/>
    </row>
    <row r="106" spans="1:12" ht="13.5">
      <c r="A106" s="168"/>
      <c r="B106" s="141" t="s">
        <v>143</v>
      </c>
      <c r="C106" s="107" t="s">
        <v>0</v>
      </c>
      <c r="D106" s="145">
        <v>1</v>
      </c>
      <c r="E106" s="145">
        <f>E105*D106</f>
        <v>4</v>
      </c>
      <c r="F106" s="143"/>
      <c r="G106" s="143"/>
      <c r="H106" s="143"/>
      <c r="I106" s="143">
        <f>H106*E106</f>
        <v>0</v>
      </c>
      <c r="J106" s="143"/>
      <c r="K106" s="143"/>
      <c r="L106" s="143">
        <f>K106+I106+G106</f>
        <v>0</v>
      </c>
    </row>
    <row r="107" spans="1:12" ht="15.75" customHeight="1">
      <c r="A107" s="168"/>
      <c r="B107" s="160" t="s">
        <v>250</v>
      </c>
      <c r="C107" s="107" t="s">
        <v>0</v>
      </c>
      <c r="D107" s="145">
        <v>1</v>
      </c>
      <c r="E107" s="145">
        <f>E105*D107</f>
        <v>4</v>
      </c>
      <c r="F107" s="145"/>
      <c r="G107" s="145">
        <f>F107*E107</f>
        <v>0</v>
      </c>
      <c r="H107" s="145"/>
      <c r="I107" s="145"/>
      <c r="J107" s="145"/>
      <c r="K107" s="145"/>
      <c r="L107" s="145">
        <f>G107</f>
        <v>0</v>
      </c>
    </row>
    <row r="108" spans="1:12" ht="25.5">
      <c r="A108" s="116">
        <v>17</v>
      </c>
      <c r="B108" s="89" t="s">
        <v>298</v>
      </c>
      <c r="C108" s="56" t="s">
        <v>124</v>
      </c>
      <c r="D108" s="57"/>
      <c r="E108" s="57">
        <v>45</v>
      </c>
      <c r="F108" s="143"/>
      <c r="G108" s="114"/>
      <c r="H108" s="114"/>
      <c r="I108" s="114"/>
      <c r="J108" s="114"/>
      <c r="K108" s="114"/>
      <c r="L108" s="114"/>
    </row>
    <row r="109" spans="1:12" ht="13.5">
      <c r="A109" s="168"/>
      <c r="B109" s="141" t="s">
        <v>143</v>
      </c>
      <c r="C109" s="110" t="s">
        <v>0</v>
      </c>
      <c r="D109" s="58">
        <v>1</v>
      </c>
      <c r="E109" s="58">
        <f>E108*D109</f>
        <v>45</v>
      </c>
      <c r="F109" s="58"/>
      <c r="G109" s="58"/>
      <c r="H109" s="58"/>
      <c r="I109" s="58">
        <f>H109*E109</f>
        <v>0</v>
      </c>
      <c r="J109" s="58"/>
      <c r="K109" s="58"/>
      <c r="L109" s="58">
        <f aca="true" t="shared" si="1" ref="L109:L114">K109+I109+G109</f>
        <v>0</v>
      </c>
    </row>
    <row r="110" spans="1:12" ht="13.5">
      <c r="A110" s="168"/>
      <c r="B110" s="158" t="s">
        <v>243</v>
      </c>
      <c r="C110" s="88" t="s">
        <v>124</v>
      </c>
      <c r="D110" s="143"/>
      <c r="E110" s="143">
        <v>25</v>
      </c>
      <c r="F110" s="143"/>
      <c r="G110" s="143">
        <f>F110*E110</f>
        <v>0</v>
      </c>
      <c r="H110" s="143"/>
      <c r="I110" s="143"/>
      <c r="J110" s="143"/>
      <c r="K110" s="143"/>
      <c r="L110" s="58">
        <f t="shared" si="1"/>
        <v>0</v>
      </c>
    </row>
    <row r="111" spans="1:12" ht="13.5">
      <c r="A111" s="168"/>
      <c r="B111" s="158" t="s">
        <v>241</v>
      </c>
      <c r="C111" s="88" t="s">
        <v>124</v>
      </c>
      <c r="D111" s="143"/>
      <c r="E111" s="143">
        <v>20</v>
      </c>
      <c r="F111" s="143"/>
      <c r="G111" s="143">
        <f>F111*E111</f>
        <v>0</v>
      </c>
      <c r="H111" s="143"/>
      <c r="I111" s="143"/>
      <c r="J111" s="143"/>
      <c r="K111" s="143"/>
      <c r="L111" s="58">
        <f t="shared" si="1"/>
        <v>0</v>
      </c>
    </row>
    <row r="112" spans="1:12" ht="13.5">
      <c r="A112" s="168"/>
      <c r="B112" s="174" t="s">
        <v>242</v>
      </c>
      <c r="C112" s="88" t="s">
        <v>136</v>
      </c>
      <c r="D112" s="143"/>
      <c r="E112" s="143">
        <v>4</v>
      </c>
      <c r="F112" s="143"/>
      <c r="G112" s="143">
        <f>F112*E112</f>
        <v>0</v>
      </c>
      <c r="H112" s="143"/>
      <c r="I112" s="143"/>
      <c r="J112" s="143"/>
      <c r="K112" s="143"/>
      <c r="L112" s="58">
        <f t="shared" si="1"/>
        <v>0</v>
      </c>
    </row>
    <row r="113" spans="1:12" ht="13.5">
      <c r="A113" s="168"/>
      <c r="B113" s="159" t="s">
        <v>173</v>
      </c>
      <c r="C113" s="144" t="s">
        <v>136</v>
      </c>
      <c r="D113" s="143"/>
      <c r="E113" s="143">
        <v>4</v>
      </c>
      <c r="F113" s="143"/>
      <c r="G113" s="143">
        <f>F113*E113</f>
        <v>0</v>
      </c>
      <c r="H113" s="143"/>
      <c r="I113" s="143"/>
      <c r="J113" s="143"/>
      <c r="K113" s="143"/>
      <c r="L113" s="58">
        <f t="shared" si="1"/>
        <v>0</v>
      </c>
    </row>
    <row r="114" spans="1:12" ht="13.5">
      <c r="A114" s="168"/>
      <c r="B114" s="160" t="s">
        <v>123</v>
      </c>
      <c r="C114" s="107" t="s">
        <v>0</v>
      </c>
      <c r="D114" s="145">
        <v>0.1</v>
      </c>
      <c r="E114" s="145">
        <f>E108*D114</f>
        <v>4.5</v>
      </c>
      <c r="F114" s="145"/>
      <c r="G114" s="145">
        <f>F114*E114</f>
        <v>0</v>
      </c>
      <c r="H114" s="145"/>
      <c r="I114" s="145"/>
      <c r="J114" s="145"/>
      <c r="K114" s="145"/>
      <c r="L114" s="161">
        <f t="shared" si="1"/>
        <v>0</v>
      </c>
    </row>
    <row r="115" spans="1:12" ht="13.5">
      <c r="A115" s="169"/>
      <c r="B115" s="90" t="s">
        <v>5</v>
      </c>
      <c r="C115" s="85"/>
      <c r="D115" s="86"/>
      <c r="E115" s="87"/>
      <c r="F115" s="87"/>
      <c r="G115" s="91">
        <f>SUM(G14:G114)</f>
        <v>0</v>
      </c>
      <c r="H115" s="87"/>
      <c r="I115" s="87"/>
      <c r="J115" s="87"/>
      <c r="K115" s="87"/>
      <c r="L115" s="91">
        <f>SUM(L14:L114)</f>
        <v>0</v>
      </c>
    </row>
    <row r="116" spans="1:12" ht="13.5">
      <c r="A116" s="92"/>
      <c r="B116" s="192" t="s">
        <v>129</v>
      </c>
      <c r="C116" s="94">
        <v>0.05</v>
      </c>
      <c r="D116" s="59"/>
      <c r="E116" s="60"/>
      <c r="F116" s="61"/>
      <c r="G116" s="61"/>
      <c r="H116" s="61"/>
      <c r="I116" s="61"/>
      <c r="J116" s="61"/>
      <c r="K116" s="61"/>
      <c r="L116" s="58">
        <f>G115*C116</f>
        <v>0</v>
      </c>
    </row>
    <row r="117" spans="1:12" ht="13.5">
      <c r="A117" s="92"/>
      <c r="B117" s="95" t="s">
        <v>5</v>
      </c>
      <c r="C117" s="94"/>
      <c r="D117" s="59"/>
      <c r="E117" s="60"/>
      <c r="F117" s="61"/>
      <c r="G117" s="61"/>
      <c r="H117" s="61"/>
      <c r="I117" s="61"/>
      <c r="J117" s="61"/>
      <c r="K117" s="61"/>
      <c r="L117" s="58">
        <f>L116+L115</f>
        <v>0</v>
      </c>
    </row>
    <row r="118" spans="1:12" ht="13.5">
      <c r="A118" s="63"/>
      <c r="B118" s="96" t="s">
        <v>130</v>
      </c>
      <c r="C118" s="62">
        <v>0.1</v>
      </c>
      <c r="D118" s="59"/>
      <c r="E118" s="60"/>
      <c r="F118" s="61"/>
      <c r="G118" s="61"/>
      <c r="H118" s="61"/>
      <c r="I118" s="61"/>
      <c r="J118" s="61"/>
      <c r="K118" s="61"/>
      <c r="L118" s="58">
        <f>L117*C118</f>
        <v>0</v>
      </c>
    </row>
    <row r="119" spans="1:12" ht="13.5">
      <c r="A119" s="63"/>
      <c r="B119" s="97" t="s">
        <v>122</v>
      </c>
      <c r="C119" s="62"/>
      <c r="D119" s="59"/>
      <c r="E119" s="60"/>
      <c r="F119" s="61"/>
      <c r="G119" s="61"/>
      <c r="H119" s="61"/>
      <c r="I119" s="61"/>
      <c r="J119" s="61"/>
      <c r="K119" s="61"/>
      <c r="L119" s="58">
        <f>L118+L117</f>
        <v>0</v>
      </c>
    </row>
    <row r="120" spans="1:12" ht="13.5">
      <c r="A120" s="98"/>
      <c r="B120" s="93" t="s">
        <v>131</v>
      </c>
      <c r="C120" s="94">
        <v>0.08</v>
      </c>
      <c r="D120" s="99"/>
      <c r="E120" s="100"/>
      <c r="F120" s="93"/>
      <c r="G120" s="91"/>
      <c r="H120" s="91"/>
      <c r="I120" s="91"/>
      <c r="J120" s="101"/>
      <c r="K120" s="101"/>
      <c r="L120" s="87">
        <f>L119*C120</f>
        <v>0</v>
      </c>
    </row>
    <row r="121" spans="2:12" ht="13.5">
      <c r="B121" s="95" t="s">
        <v>5</v>
      </c>
      <c r="C121" s="94"/>
      <c r="D121" s="99"/>
      <c r="E121" s="100"/>
      <c r="F121" s="93"/>
      <c r="G121" s="91"/>
      <c r="H121" s="91"/>
      <c r="I121" s="91"/>
      <c r="J121" s="101"/>
      <c r="K121" s="101"/>
      <c r="L121" s="87">
        <f>L120+L119</f>
        <v>0</v>
      </c>
    </row>
    <row r="122" spans="2:12" ht="13.5">
      <c r="B122" s="93" t="s">
        <v>120</v>
      </c>
      <c r="C122" s="94">
        <v>0.05</v>
      </c>
      <c r="D122" s="99"/>
      <c r="E122" s="100"/>
      <c r="F122" s="93"/>
      <c r="G122" s="91"/>
      <c r="H122" s="91"/>
      <c r="I122" s="91"/>
      <c r="J122" s="101"/>
      <c r="K122" s="101"/>
      <c r="L122" s="87">
        <f>L121*C122</f>
        <v>0</v>
      </c>
    </row>
    <row r="123" spans="2:12" ht="13.5">
      <c r="B123" s="95" t="s">
        <v>5</v>
      </c>
      <c r="C123" s="94"/>
      <c r="D123" s="99"/>
      <c r="E123" s="100"/>
      <c r="F123" s="93"/>
      <c r="G123" s="91"/>
      <c r="H123" s="91"/>
      <c r="I123" s="91"/>
      <c r="J123" s="101"/>
      <c r="K123" s="101"/>
      <c r="L123" s="87">
        <f>L122+L121</f>
        <v>0</v>
      </c>
    </row>
    <row r="124" spans="2:12" ht="13.5">
      <c r="B124" s="93" t="s">
        <v>132</v>
      </c>
      <c r="C124" s="94">
        <v>0.18</v>
      </c>
      <c r="D124" s="99"/>
      <c r="E124" s="100"/>
      <c r="F124" s="93"/>
      <c r="G124" s="91"/>
      <c r="H124" s="91"/>
      <c r="I124" s="91"/>
      <c r="J124" s="101"/>
      <c r="K124" s="101"/>
      <c r="L124" s="87">
        <f>L123*C124</f>
        <v>0</v>
      </c>
    </row>
    <row r="125" spans="2:12" ht="13.5">
      <c r="B125" s="95" t="s">
        <v>142</v>
      </c>
      <c r="C125" s="102"/>
      <c r="D125" s="102"/>
      <c r="E125" s="102"/>
      <c r="F125" s="102"/>
      <c r="G125" s="103"/>
      <c r="H125" s="103"/>
      <c r="I125" s="103"/>
      <c r="J125" s="103"/>
      <c r="K125" s="103"/>
      <c r="L125" s="104">
        <f>L124+L123</f>
        <v>0</v>
      </c>
    </row>
    <row r="126" ht="13.5">
      <c r="L126" s="106"/>
    </row>
    <row r="128" ht="13.5">
      <c r="L128" s="105"/>
    </row>
    <row r="181" ht="16.5" customHeight="1"/>
  </sheetData>
  <sheetProtection/>
  <mergeCells count="9">
    <mergeCell ref="B13:E13"/>
    <mergeCell ref="B45:E45"/>
    <mergeCell ref="A10:A11"/>
    <mergeCell ref="D10:E10"/>
    <mergeCell ref="F10:G10"/>
    <mergeCell ref="H10:I10"/>
    <mergeCell ref="J10:K10"/>
    <mergeCell ref="L10:L11"/>
  </mergeCells>
  <conditionalFormatting sqref="C76:D79 C90:C92">
    <cfRule type="cellIs" priority="2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23"/>
  <sheetViews>
    <sheetView zoomScalePageLayoutView="0" workbookViewId="0" topLeftCell="A45">
      <selection activeCell="N19" sqref="N19"/>
    </sheetView>
  </sheetViews>
  <sheetFormatPr defaultColWidth="8.75390625" defaultRowHeight="12.75"/>
  <cols>
    <col min="1" max="1" width="4.25390625" style="65" customWidth="1"/>
    <col min="2" max="2" width="44.625" style="65" customWidth="1"/>
    <col min="3" max="3" width="9.00390625" style="65" customWidth="1"/>
    <col min="4" max="4" width="7.25390625" style="65" customWidth="1"/>
    <col min="5" max="5" width="8.875" style="65" customWidth="1"/>
    <col min="6" max="6" width="9.875" style="65" customWidth="1"/>
    <col min="7" max="7" width="10.75390625" style="65" customWidth="1"/>
    <col min="8" max="8" width="8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383</v>
      </c>
      <c r="C2" s="64"/>
      <c r="D2" s="64"/>
      <c r="E2" s="255"/>
      <c r="F2" s="255"/>
      <c r="G2" s="255"/>
      <c r="H2" s="139"/>
      <c r="I2" s="66"/>
      <c r="J2" s="66"/>
      <c r="K2" s="66"/>
      <c r="L2" s="66"/>
    </row>
    <row r="3" spans="2:12" ht="16.5" customHeight="1">
      <c r="B3" s="64" t="s">
        <v>284</v>
      </c>
      <c r="C3" s="64"/>
      <c r="D3" s="64"/>
      <c r="E3" s="255"/>
      <c r="F3" s="255"/>
      <c r="G3" s="255"/>
      <c r="H3" s="139"/>
      <c r="I3" s="66"/>
      <c r="J3" s="66"/>
      <c r="K3" s="66"/>
      <c r="L3" s="66"/>
    </row>
    <row r="4" spans="2:12" ht="16.5" customHeight="1">
      <c r="B4" s="139"/>
      <c r="C4" s="139"/>
      <c r="D4" s="139"/>
      <c r="E4" s="139"/>
      <c r="F4" s="139"/>
      <c r="G4" s="139"/>
      <c r="H4" s="139"/>
      <c r="I4" s="66"/>
      <c r="J4" s="66"/>
      <c r="K4" s="66"/>
      <c r="L4" s="66"/>
    </row>
    <row r="5" spans="2:12" ht="21" customHeight="1">
      <c r="B5" s="66"/>
      <c r="C5" s="64" t="s">
        <v>229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512" t="s">
        <v>10</v>
      </c>
      <c r="B10" s="123"/>
      <c r="C10" s="70"/>
      <c r="D10" s="514" t="s">
        <v>2</v>
      </c>
      <c r="E10" s="515"/>
      <c r="F10" s="516" t="s">
        <v>3</v>
      </c>
      <c r="G10" s="517"/>
      <c r="H10" s="518" t="s">
        <v>4</v>
      </c>
      <c r="I10" s="519"/>
      <c r="J10" s="518" t="s">
        <v>126</v>
      </c>
      <c r="K10" s="519"/>
      <c r="L10" s="520" t="s">
        <v>145</v>
      </c>
    </row>
    <row r="11" spans="1:12" ht="72" customHeight="1">
      <c r="A11" s="513"/>
      <c r="B11" s="83" t="s">
        <v>11</v>
      </c>
      <c r="C11" s="84" t="s">
        <v>1</v>
      </c>
      <c r="D11" s="12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21"/>
    </row>
    <row r="12" spans="1:12" ht="13.5">
      <c r="A12" s="75" t="s">
        <v>8</v>
      </c>
      <c r="B12" s="120">
        <v>2</v>
      </c>
      <c r="C12" s="122">
        <v>3</v>
      </c>
      <c r="D12" s="248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21" customHeight="1">
      <c r="A13" s="173"/>
      <c r="B13" s="530" t="s">
        <v>300</v>
      </c>
      <c r="C13" s="530"/>
      <c r="D13" s="530"/>
      <c r="E13" s="530"/>
      <c r="F13" s="348"/>
      <c r="G13" s="350"/>
      <c r="H13" s="351"/>
      <c r="I13" s="350"/>
      <c r="J13" s="350"/>
      <c r="K13" s="350"/>
      <c r="L13" s="352"/>
    </row>
    <row r="14" spans="1:12" ht="30.75" customHeight="1">
      <c r="A14" s="525">
        <v>1</v>
      </c>
      <c r="B14" s="156" t="s">
        <v>404</v>
      </c>
      <c r="C14" s="142" t="s">
        <v>121</v>
      </c>
      <c r="D14" s="312"/>
      <c r="E14" s="336">
        <v>142</v>
      </c>
      <c r="F14" s="308"/>
      <c r="G14" s="176"/>
      <c r="H14" s="193"/>
      <c r="I14" s="176"/>
      <c r="J14" s="176"/>
      <c r="K14" s="176"/>
      <c r="L14" s="307"/>
    </row>
    <row r="15" spans="1:12" ht="15" customHeight="1">
      <c r="A15" s="526"/>
      <c r="B15" s="247" t="s">
        <v>170</v>
      </c>
      <c r="C15" s="88" t="s">
        <v>0</v>
      </c>
      <c r="D15" s="108">
        <v>1</v>
      </c>
      <c r="E15" s="113">
        <f>E14*D15</f>
        <v>142</v>
      </c>
      <c r="F15" s="113"/>
      <c r="G15" s="113"/>
      <c r="H15" s="113"/>
      <c r="I15" s="113">
        <f>H15*E15</f>
        <v>0</v>
      </c>
      <c r="J15" s="113"/>
      <c r="K15" s="113"/>
      <c r="L15" s="113">
        <f>I15+G15</f>
        <v>0</v>
      </c>
    </row>
    <row r="16" spans="1:12" ht="15" customHeight="1">
      <c r="A16" s="526"/>
      <c r="B16" s="247" t="s">
        <v>175</v>
      </c>
      <c r="C16" s="88" t="s">
        <v>156</v>
      </c>
      <c r="D16" s="108"/>
      <c r="E16" s="113">
        <v>3</v>
      </c>
      <c r="F16" s="113"/>
      <c r="G16" s="113"/>
      <c r="H16" s="113"/>
      <c r="I16" s="113"/>
      <c r="J16" s="113"/>
      <c r="K16" s="113">
        <f>J16*E16</f>
        <v>0</v>
      </c>
      <c r="L16" s="113">
        <f>K16</f>
        <v>0</v>
      </c>
    </row>
    <row r="17" spans="1:12" ht="15" customHeight="1">
      <c r="A17" s="526"/>
      <c r="B17" s="337" t="s">
        <v>202</v>
      </c>
      <c r="C17" s="88" t="s">
        <v>135</v>
      </c>
      <c r="D17" s="108">
        <v>0.03</v>
      </c>
      <c r="E17" s="338">
        <f>E14*D17</f>
        <v>4.26</v>
      </c>
      <c r="F17" s="113"/>
      <c r="G17" s="113"/>
      <c r="H17" s="339"/>
      <c r="I17" s="113"/>
      <c r="J17" s="113"/>
      <c r="K17" s="113">
        <f>J17*E17</f>
        <v>0</v>
      </c>
      <c r="L17" s="113">
        <f>K17</f>
        <v>0</v>
      </c>
    </row>
    <row r="18" spans="1:12" ht="30" customHeight="1">
      <c r="A18" s="250"/>
      <c r="B18" s="154" t="s">
        <v>301</v>
      </c>
      <c r="C18" s="88" t="s">
        <v>134</v>
      </c>
      <c r="D18" s="108">
        <v>0.7</v>
      </c>
      <c r="E18" s="208">
        <f>E14*D18</f>
        <v>99.39999999999999</v>
      </c>
      <c r="F18" s="58"/>
      <c r="G18" s="58"/>
      <c r="H18" s="112"/>
      <c r="I18" s="58"/>
      <c r="J18" s="58"/>
      <c r="K18" s="58">
        <f>J18*E18</f>
        <v>0</v>
      </c>
      <c r="L18" s="58">
        <f>K18</f>
        <v>0</v>
      </c>
    </row>
    <row r="19" spans="1:12" ht="27">
      <c r="A19" s="115">
        <v>2</v>
      </c>
      <c r="B19" s="201" t="s">
        <v>227</v>
      </c>
      <c r="C19" s="56" t="s">
        <v>133</v>
      </c>
      <c r="D19" s="58"/>
      <c r="E19" s="57">
        <v>14.2</v>
      </c>
      <c r="F19" s="110"/>
      <c r="G19" s="58"/>
      <c r="H19" s="112"/>
      <c r="I19" s="58"/>
      <c r="J19" s="58"/>
      <c r="K19" s="58"/>
      <c r="L19" s="57"/>
    </row>
    <row r="20" spans="1:12" ht="13.5">
      <c r="A20" s="153"/>
      <c r="B20" s="353" t="s">
        <v>143</v>
      </c>
      <c r="C20" s="88" t="s">
        <v>0</v>
      </c>
      <c r="D20" s="58">
        <v>15</v>
      </c>
      <c r="E20" s="143">
        <f>E19*D20</f>
        <v>213</v>
      </c>
      <c r="F20" s="144"/>
      <c r="G20" s="143"/>
      <c r="H20" s="143"/>
      <c r="I20" s="143">
        <f>H20*E20</f>
        <v>0</v>
      </c>
      <c r="J20" s="143"/>
      <c r="K20" s="143"/>
      <c r="L20" s="143">
        <f>K20+I20+G20</f>
        <v>0</v>
      </c>
    </row>
    <row r="21" spans="1:12" ht="13.5">
      <c r="A21" s="153"/>
      <c r="B21" s="151" t="s">
        <v>157</v>
      </c>
      <c r="C21" s="110" t="s">
        <v>135</v>
      </c>
      <c r="D21" s="58">
        <v>0.1</v>
      </c>
      <c r="E21" s="58">
        <f>E19*D21</f>
        <v>1.42</v>
      </c>
      <c r="F21" s="110"/>
      <c r="G21" s="58"/>
      <c r="H21" s="112"/>
      <c r="I21" s="58"/>
      <c r="J21" s="58"/>
      <c r="K21" s="58">
        <f>J21*E21</f>
        <v>0</v>
      </c>
      <c r="L21" s="143">
        <f>K21+I21+G21</f>
        <v>0</v>
      </c>
    </row>
    <row r="22" spans="1:12" ht="13.5">
      <c r="A22" s="153"/>
      <c r="B22" s="151" t="s">
        <v>235</v>
      </c>
      <c r="C22" s="110" t="s">
        <v>135</v>
      </c>
      <c r="D22" s="58">
        <v>0.3</v>
      </c>
      <c r="E22" s="194">
        <f>E19*D22</f>
        <v>4.26</v>
      </c>
      <c r="F22" s="354"/>
      <c r="G22" s="143"/>
      <c r="H22" s="306"/>
      <c r="I22" s="194"/>
      <c r="J22" s="194"/>
      <c r="K22" s="143">
        <f>J22*E22</f>
        <v>0</v>
      </c>
      <c r="L22" s="143">
        <f>K22+I22+G22</f>
        <v>0</v>
      </c>
    </row>
    <row r="23" spans="1:12" ht="13.5">
      <c r="A23" s="153"/>
      <c r="B23" s="151" t="s">
        <v>158</v>
      </c>
      <c r="C23" s="110" t="s">
        <v>133</v>
      </c>
      <c r="D23" s="110">
        <v>1.22</v>
      </c>
      <c r="E23" s="194">
        <f>E19*D23</f>
        <v>17.323999999999998</v>
      </c>
      <c r="F23" s="354"/>
      <c r="G23" s="143">
        <f>F23*E23</f>
        <v>0</v>
      </c>
      <c r="H23" s="306"/>
      <c r="I23" s="194"/>
      <c r="J23" s="194"/>
      <c r="K23" s="194"/>
      <c r="L23" s="143">
        <f>K23+I23+G23</f>
        <v>0</v>
      </c>
    </row>
    <row r="24" spans="1:12" ht="54">
      <c r="A24" s="115">
        <v>3</v>
      </c>
      <c r="B24" s="252" t="s">
        <v>360</v>
      </c>
      <c r="C24" s="164" t="s">
        <v>121</v>
      </c>
      <c r="D24" s="166"/>
      <c r="E24" s="166">
        <v>142</v>
      </c>
      <c r="F24" s="145"/>
      <c r="G24" s="145"/>
      <c r="H24" s="145"/>
      <c r="I24" s="145"/>
      <c r="J24" s="145"/>
      <c r="K24" s="145"/>
      <c r="L24" s="161"/>
    </row>
    <row r="25" spans="1:12" ht="13.5">
      <c r="A25" s="242"/>
      <c r="B25" s="353" t="s">
        <v>143</v>
      </c>
      <c r="C25" s="88" t="s">
        <v>0</v>
      </c>
      <c r="D25" s="58">
        <v>1</v>
      </c>
      <c r="E25" s="143">
        <f>E24*D25</f>
        <v>142</v>
      </c>
      <c r="F25" s="157"/>
      <c r="G25" s="143"/>
      <c r="H25" s="143"/>
      <c r="I25" s="143">
        <f>H25*E25</f>
        <v>0</v>
      </c>
      <c r="J25" s="143"/>
      <c r="K25" s="143"/>
      <c r="L25" s="143">
        <f>K25+I25+G25</f>
        <v>0</v>
      </c>
    </row>
    <row r="26" spans="1:12" ht="13.5">
      <c r="A26" s="242"/>
      <c r="B26" s="253" t="s">
        <v>224</v>
      </c>
      <c r="C26" s="107" t="s">
        <v>133</v>
      </c>
      <c r="D26" s="162">
        <v>0.15</v>
      </c>
      <c r="E26" s="145">
        <f>E24*D26</f>
        <v>21.3</v>
      </c>
      <c r="F26" s="58"/>
      <c r="G26" s="145">
        <f>F26*E26</f>
        <v>0</v>
      </c>
      <c r="H26" s="145"/>
      <c r="I26" s="145"/>
      <c r="J26" s="145"/>
      <c r="K26" s="145"/>
      <c r="L26" s="143">
        <f>K26+I26+G26</f>
        <v>0</v>
      </c>
    </row>
    <row r="27" spans="1:12" ht="13.5">
      <c r="A27" s="242"/>
      <c r="B27" s="151" t="s">
        <v>141</v>
      </c>
      <c r="C27" s="110" t="s">
        <v>0</v>
      </c>
      <c r="D27" s="110"/>
      <c r="E27" s="58">
        <f>E26</f>
        <v>21.3</v>
      </c>
      <c r="F27" s="58"/>
      <c r="G27" s="145"/>
      <c r="H27" s="58"/>
      <c r="I27" s="58"/>
      <c r="J27" s="58"/>
      <c r="K27" s="58">
        <f>J27*E27</f>
        <v>0</v>
      </c>
      <c r="L27" s="143">
        <f>K27+I27+G27</f>
        <v>0</v>
      </c>
    </row>
    <row r="28" spans="1:12" ht="13.5">
      <c r="A28" s="242"/>
      <c r="B28" s="253" t="s">
        <v>251</v>
      </c>
      <c r="C28" s="107" t="s">
        <v>128</v>
      </c>
      <c r="D28" s="162"/>
      <c r="E28" s="145">
        <v>1.4</v>
      </c>
      <c r="F28" s="143"/>
      <c r="G28" s="145">
        <f>F28*E28</f>
        <v>0</v>
      </c>
      <c r="H28" s="145"/>
      <c r="I28" s="145"/>
      <c r="J28" s="145"/>
      <c r="K28" s="145"/>
      <c r="L28" s="143">
        <f>K28+I28+G28</f>
        <v>0</v>
      </c>
    </row>
    <row r="29" spans="1:12" ht="13.5">
      <c r="A29" s="242"/>
      <c r="B29" s="151" t="s">
        <v>123</v>
      </c>
      <c r="C29" s="110" t="s">
        <v>0</v>
      </c>
      <c r="D29" s="58">
        <v>0.1</v>
      </c>
      <c r="E29" s="58">
        <f>E24*D29</f>
        <v>14.200000000000001</v>
      </c>
      <c r="F29" s="58"/>
      <c r="G29" s="58">
        <f>F29*E29</f>
        <v>0</v>
      </c>
      <c r="H29" s="58"/>
      <c r="I29" s="58"/>
      <c r="J29" s="58"/>
      <c r="K29" s="58"/>
      <c r="L29" s="58">
        <f>K29+I29+G29</f>
        <v>0</v>
      </c>
    </row>
    <row r="30" spans="1:12" ht="27">
      <c r="A30" s="115">
        <v>4</v>
      </c>
      <c r="B30" s="201" t="s">
        <v>405</v>
      </c>
      <c r="C30" s="56" t="s">
        <v>133</v>
      </c>
      <c r="D30" s="58"/>
      <c r="E30" s="57">
        <v>9</v>
      </c>
      <c r="F30" s="110"/>
      <c r="G30" s="58"/>
      <c r="H30" s="112"/>
      <c r="I30" s="58"/>
      <c r="J30" s="58"/>
      <c r="K30" s="58"/>
      <c r="L30" s="57"/>
    </row>
    <row r="31" spans="1:12" ht="13.5">
      <c r="A31" s="153"/>
      <c r="B31" s="353" t="s">
        <v>143</v>
      </c>
      <c r="C31" s="88" t="s">
        <v>0</v>
      </c>
      <c r="D31" s="58">
        <v>15</v>
      </c>
      <c r="E31" s="143">
        <f>E30*D31</f>
        <v>135</v>
      </c>
      <c r="F31" s="144"/>
      <c r="G31" s="143"/>
      <c r="H31" s="143"/>
      <c r="I31" s="143">
        <f>H31*E31</f>
        <v>0</v>
      </c>
      <c r="J31" s="143"/>
      <c r="K31" s="143"/>
      <c r="L31" s="143">
        <f>K31+I31+G31</f>
        <v>0</v>
      </c>
    </row>
    <row r="32" spans="1:12" ht="13.5">
      <c r="A32" s="153"/>
      <c r="B32" s="151" t="s">
        <v>157</v>
      </c>
      <c r="C32" s="110" t="s">
        <v>135</v>
      </c>
      <c r="D32" s="58">
        <v>0.1</v>
      </c>
      <c r="E32" s="58">
        <f>E30*D32</f>
        <v>0.9</v>
      </c>
      <c r="F32" s="110"/>
      <c r="G32" s="58"/>
      <c r="H32" s="112"/>
      <c r="I32" s="58"/>
      <c r="J32" s="58"/>
      <c r="K32" s="58">
        <f>J32*E32</f>
        <v>0</v>
      </c>
      <c r="L32" s="143">
        <f>K32+I32+G32</f>
        <v>0</v>
      </c>
    </row>
    <row r="33" spans="1:12" ht="13.5">
      <c r="A33" s="153"/>
      <c r="B33" s="151" t="s">
        <v>235</v>
      </c>
      <c r="C33" s="110" t="s">
        <v>135</v>
      </c>
      <c r="D33" s="58">
        <v>0.3</v>
      </c>
      <c r="E33" s="194">
        <f>E30*D33</f>
        <v>2.6999999999999997</v>
      </c>
      <c r="F33" s="354"/>
      <c r="G33" s="143"/>
      <c r="H33" s="306"/>
      <c r="I33" s="194"/>
      <c r="J33" s="194"/>
      <c r="K33" s="143">
        <f>J33*E33</f>
        <v>0</v>
      </c>
      <c r="L33" s="143">
        <f>K33+I33+G33</f>
        <v>0</v>
      </c>
    </row>
    <row r="34" spans="1:12" ht="13.5">
      <c r="A34" s="153"/>
      <c r="B34" s="151" t="s">
        <v>158</v>
      </c>
      <c r="C34" s="110" t="s">
        <v>133</v>
      </c>
      <c r="D34" s="110">
        <v>1.22</v>
      </c>
      <c r="E34" s="194">
        <f>E30*D34</f>
        <v>10.98</v>
      </c>
      <c r="F34" s="354"/>
      <c r="G34" s="143">
        <f>F34*E34</f>
        <v>0</v>
      </c>
      <c r="H34" s="306"/>
      <c r="I34" s="194"/>
      <c r="J34" s="194"/>
      <c r="K34" s="194"/>
      <c r="L34" s="143">
        <f>K34+I34+G34</f>
        <v>0</v>
      </c>
    </row>
    <row r="35" spans="1:12" ht="45" customHeight="1">
      <c r="A35" s="115">
        <v>5</v>
      </c>
      <c r="B35" s="252" t="s">
        <v>406</v>
      </c>
      <c r="C35" s="164" t="s">
        <v>133</v>
      </c>
      <c r="D35" s="166"/>
      <c r="E35" s="166">
        <v>13.5</v>
      </c>
      <c r="F35" s="145"/>
      <c r="G35" s="145"/>
      <c r="H35" s="145"/>
      <c r="I35" s="145"/>
      <c r="J35" s="145"/>
      <c r="K35" s="145"/>
      <c r="L35" s="161"/>
    </row>
    <row r="36" spans="1:12" ht="13.5">
      <c r="A36" s="242"/>
      <c r="B36" s="353" t="s">
        <v>143</v>
      </c>
      <c r="C36" s="88" t="s">
        <v>0</v>
      </c>
      <c r="D36" s="58">
        <v>1</v>
      </c>
      <c r="E36" s="143">
        <f>E35*D36</f>
        <v>13.5</v>
      </c>
      <c r="F36" s="157"/>
      <c r="G36" s="143"/>
      <c r="H36" s="143"/>
      <c r="I36" s="143">
        <f>H36*E36</f>
        <v>0</v>
      </c>
      <c r="J36" s="143"/>
      <c r="K36" s="143"/>
      <c r="L36" s="143">
        <f>K36+I36+G36</f>
        <v>0</v>
      </c>
    </row>
    <row r="37" spans="1:12" ht="13.5">
      <c r="A37" s="242"/>
      <c r="B37" s="253" t="s">
        <v>224</v>
      </c>
      <c r="C37" s="107" t="s">
        <v>133</v>
      </c>
      <c r="D37" s="145">
        <v>1.02</v>
      </c>
      <c r="E37" s="145">
        <f>E35*D37</f>
        <v>13.77</v>
      </c>
      <c r="F37" s="58"/>
      <c r="G37" s="145">
        <f>F37*E37</f>
        <v>0</v>
      </c>
      <c r="H37" s="145"/>
      <c r="I37" s="145"/>
      <c r="J37" s="145"/>
      <c r="K37" s="145"/>
      <c r="L37" s="143">
        <f>K37+I37+G37</f>
        <v>0</v>
      </c>
    </row>
    <row r="38" spans="1:12" ht="13.5">
      <c r="A38" s="242"/>
      <c r="B38" s="151" t="s">
        <v>141</v>
      </c>
      <c r="C38" s="110" t="s">
        <v>0</v>
      </c>
      <c r="D38" s="110"/>
      <c r="E38" s="58">
        <v>13.5</v>
      </c>
      <c r="F38" s="58"/>
      <c r="G38" s="145"/>
      <c r="H38" s="58"/>
      <c r="I38" s="58"/>
      <c r="J38" s="58"/>
      <c r="K38" s="58">
        <f>J38*E38</f>
        <v>0</v>
      </c>
      <c r="L38" s="143">
        <f>K38+I38+G38</f>
        <v>0</v>
      </c>
    </row>
    <row r="39" spans="1:12" ht="13.5">
      <c r="A39" s="242"/>
      <c r="B39" s="253" t="s">
        <v>251</v>
      </c>
      <c r="C39" s="107" t="s">
        <v>128</v>
      </c>
      <c r="D39" s="162"/>
      <c r="E39" s="145">
        <v>0.84</v>
      </c>
      <c r="F39" s="143"/>
      <c r="G39" s="145">
        <f>F39*E39</f>
        <v>0</v>
      </c>
      <c r="H39" s="145"/>
      <c r="I39" s="145"/>
      <c r="J39" s="145"/>
      <c r="K39" s="145"/>
      <c r="L39" s="143">
        <f>K39+I39+G39</f>
        <v>0</v>
      </c>
    </row>
    <row r="40" spans="1:12" ht="13.5">
      <c r="A40" s="242"/>
      <c r="B40" s="151" t="s">
        <v>123</v>
      </c>
      <c r="C40" s="110" t="s">
        <v>0</v>
      </c>
      <c r="D40" s="58">
        <v>0.1</v>
      </c>
      <c r="E40" s="58">
        <f>E35*D40</f>
        <v>1.35</v>
      </c>
      <c r="F40" s="58"/>
      <c r="G40" s="58">
        <f>F40*E40</f>
        <v>0</v>
      </c>
      <c r="H40" s="58"/>
      <c r="I40" s="58"/>
      <c r="J40" s="58"/>
      <c r="K40" s="58"/>
      <c r="L40" s="58">
        <f>K40+I40+G40</f>
        <v>0</v>
      </c>
    </row>
    <row r="41" spans="1:12" ht="16.5">
      <c r="A41" s="129"/>
      <c r="B41" s="522" t="s">
        <v>407</v>
      </c>
      <c r="C41" s="523"/>
      <c r="D41" s="523"/>
      <c r="E41" s="523"/>
      <c r="F41" s="265"/>
      <c r="G41" s="148"/>
      <c r="H41" s="149"/>
      <c r="I41" s="148"/>
      <c r="J41" s="148"/>
      <c r="K41" s="148"/>
      <c r="L41" s="150"/>
    </row>
    <row r="42" spans="1:12" ht="27">
      <c r="A42" s="115">
        <v>1</v>
      </c>
      <c r="B42" s="201" t="s">
        <v>411</v>
      </c>
      <c r="C42" s="56" t="s">
        <v>133</v>
      </c>
      <c r="D42" s="110"/>
      <c r="E42" s="57">
        <v>2</v>
      </c>
      <c r="F42" s="58"/>
      <c r="G42" s="58"/>
      <c r="H42" s="58"/>
      <c r="I42" s="58"/>
      <c r="J42" s="58"/>
      <c r="K42" s="58"/>
      <c r="L42" s="57"/>
    </row>
    <row r="43" spans="1:12" ht="13.5">
      <c r="A43" s="153"/>
      <c r="B43" s="152" t="s">
        <v>144</v>
      </c>
      <c r="C43" s="110" t="s">
        <v>0</v>
      </c>
      <c r="D43" s="58">
        <v>1</v>
      </c>
      <c r="E43" s="58">
        <f>E42*D43</f>
        <v>2</v>
      </c>
      <c r="F43" s="58"/>
      <c r="G43" s="58"/>
      <c r="H43" s="58"/>
      <c r="I43" s="58">
        <f>H43*E43</f>
        <v>0</v>
      </c>
      <c r="J43" s="58"/>
      <c r="K43" s="58"/>
      <c r="L43" s="58">
        <f>I43+G43</f>
        <v>0</v>
      </c>
    </row>
    <row r="44" spans="1:12" ht="13.5">
      <c r="A44" s="153"/>
      <c r="B44" s="151" t="s">
        <v>141</v>
      </c>
      <c r="C44" s="110" t="s">
        <v>0</v>
      </c>
      <c r="D44" s="58">
        <v>1</v>
      </c>
      <c r="E44" s="58">
        <f>E42*D44</f>
        <v>2</v>
      </c>
      <c r="F44" s="58"/>
      <c r="G44" s="58"/>
      <c r="H44" s="58"/>
      <c r="I44" s="58"/>
      <c r="J44" s="58"/>
      <c r="K44" s="58">
        <f>J44*E44</f>
        <v>0</v>
      </c>
      <c r="L44" s="58">
        <f>K44+I44+G44</f>
        <v>0</v>
      </c>
    </row>
    <row r="45" spans="1:12" ht="13.5">
      <c r="A45" s="153"/>
      <c r="B45" s="151" t="s">
        <v>355</v>
      </c>
      <c r="C45" s="110" t="s">
        <v>133</v>
      </c>
      <c r="D45" s="58">
        <v>1.02</v>
      </c>
      <c r="E45" s="58">
        <f>E42*D45</f>
        <v>2.04</v>
      </c>
      <c r="F45" s="58"/>
      <c r="G45" s="58">
        <f aca="true" t="shared" si="0" ref="G45:G50">F45*E45</f>
        <v>0</v>
      </c>
      <c r="H45" s="58"/>
      <c r="I45" s="58"/>
      <c r="J45" s="58"/>
      <c r="K45" s="58"/>
      <c r="L45" s="58">
        <f aca="true" t="shared" si="1" ref="L45:L50">K45+I45+G45</f>
        <v>0</v>
      </c>
    </row>
    <row r="46" spans="1:12" ht="13.5">
      <c r="A46" s="153"/>
      <c r="B46" s="154" t="s">
        <v>138</v>
      </c>
      <c r="C46" s="144" t="s">
        <v>121</v>
      </c>
      <c r="D46" s="108">
        <v>2.42</v>
      </c>
      <c r="E46" s="143">
        <f>E42*D46</f>
        <v>4.84</v>
      </c>
      <c r="F46" s="143"/>
      <c r="G46" s="58">
        <f t="shared" si="0"/>
        <v>0</v>
      </c>
      <c r="H46" s="143"/>
      <c r="I46" s="143"/>
      <c r="J46" s="143"/>
      <c r="K46" s="143"/>
      <c r="L46" s="58">
        <f t="shared" si="1"/>
        <v>0</v>
      </c>
    </row>
    <row r="47" spans="1:12" ht="13.5">
      <c r="A47" s="153"/>
      <c r="B47" s="154" t="s">
        <v>139</v>
      </c>
      <c r="C47" s="144" t="s">
        <v>133</v>
      </c>
      <c r="D47" s="108">
        <v>0.08</v>
      </c>
      <c r="E47" s="143">
        <f>E42*D47</f>
        <v>0.16</v>
      </c>
      <c r="F47" s="143"/>
      <c r="G47" s="58">
        <f t="shared" si="0"/>
        <v>0</v>
      </c>
      <c r="H47" s="143"/>
      <c r="I47" s="143"/>
      <c r="J47" s="143"/>
      <c r="K47" s="143"/>
      <c r="L47" s="58">
        <f t="shared" si="1"/>
        <v>0</v>
      </c>
    </row>
    <row r="48" spans="1:12" ht="13.5">
      <c r="A48" s="153"/>
      <c r="B48" s="152" t="s">
        <v>409</v>
      </c>
      <c r="C48" s="144" t="s">
        <v>128</v>
      </c>
      <c r="D48" s="144"/>
      <c r="E48" s="143">
        <v>0.12</v>
      </c>
      <c r="F48" s="143"/>
      <c r="G48" s="143">
        <f t="shared" si="0"/>
        <v>0</v>
      </c>
      <c r="H48" s="143"/>
      <c r="I48" s="143"/>
      <c r="J48" s="143"/>
      <c r="K48" s="143"/>
      <c r="L48" s="58">
        <f t="shared" si="1"/>
        <v>0</v>
      </c>
    </row>
    <row r="49" spans="1:12" ht="13.5">
      <c r="A49" s="153"/>
      <c r="B49" s="152" t="s">
        <v>410</v>
      </c>
      <c r="C49" s="144" t="s">
        <v>128</v>
      </c>
      <c r="D49" s="144"/>
      <c r="E49" s="143">
        <v>0.06</v>
      </c>
      <c r="F49" s="143"/>
      <c r="G49" s="143">
        <f t="shared" si="0"/>
        <v>0</v>
      </c>
      <c r="H49" s="143"/>
      <c r="I49" s="143"/>
      <c r="J49" s="143"/>
      <c r="K49" s="143"/>
      <c r="L49" s="58">
        <f t="shared" si="1"/>
        <v>0</v>
      </c>
    </row>
    <row r="50" spans="1:12" ht="13.5">
      <c r="A50" s="249"/>
      <c r="B50" s="151" t="s">
        <v>123</v>
      </c>
      <c r="C50" s="110" t="s">
        <v>0</v>
      </c>
      <c r="D50" s="58">
        <v>1.31</v>
      </c>
      <c r="E50" s="58">
        <f>E42*D50</f>
        <v>2.62</v>
      </c>
      <c r="F50" s="58"/>
      <c r="G50" s="58">
        <f t="shared" si="0"/>
        <v>0</v>
      </c>
      <c r="H50" s="58"/>
      <c r="I50" s="58"/>
      <c r="J50" s="58"/>
      <c r="K50" s="58"/>
      <c r="L50" s="58">
        <f t="shared" si="1"/>
        <v>0</v>
      </c>
    </row>
    <row r="51" spans="1:12" ht="27">
      <c r="A51" s="115">
        <v>2</v>
      </c>
      <c r="B51" s="201" t="s">
        <v>408</v>
      </c>
      <c r="C51" s="56" t="s">
        <v>133</v>
      </c>
      <c r="D51" s="110"/>
      <c r="E51" s="57">
        <v>0.4</v>
      </c>
      <c r="F51" s="58"/>
      <c r="G51" s="58"/>
      <c r="H51" s="58"/>
      <c r="I51" s="58"/>
      <c r="J51" s="58"/>
      <c r="K51" s="58"/>
      <c r="L51" s="57"/>
    </row>
    <row r="52" spans="1:12" ht="13.5">
      <c r="A52" s="153"/>
      <c r="B52" s="152" t="s">
        <v>144</v>
      </c>
      <c r="C52" s="110" t="s">
        <v>0</v>
      </c>
      <c r="D52" s="58">
        <v>1</v>
      </c>
      <c r="E52" s="58">
        <f>E51*D52</f>
        <v>0.4</v>
      </c>
      <c r="F52" s="58"/>
      <c r="G52" s="58"/>
      <c r="H52" s="58"/>
      <c r="I52" s="58">
        <f>H52*E52</f>
        <v>0</v>
      </c>
      <c r="J52" s="58"/>
      <c r="K52" s="58"/>
      <c r="L52" s="58">
        <f>I52+G52</f>
        <v>0</v>
      </c>
    </row>
    <row r="53" spans="1:12" ht="13.5">
      <c r="A53" s="153"/>
      <c r="B53" s="151" t="s">
        <v>141</v>
      </c>
      <c r="C53" s="110" t="s">
        <v>0</v>
      </c>
      <c r="D53" s="58">
        <v>1</v>
      </c>
      <c r="E53" s="58">
        <f>E51*D53</f>
        <v>0.4</v>
      </c>
      <c r="F53" s="58"/>
      <c r="G53" s="58"/>
      <c r="H53" s="58"/>
      <c r="I53" s="58"/>
      <c r="J53" s="58"/>
      <c r="K53" s="58">
        <f>J53*E53</f>
        <v>0</v>
      </c>
      <c r="L53" s="58">
        <f>K53+I53+G53</f>
        <v>0</v>
      </c>
    </row>
    <row r="54" spans="1:12" ht="13.5">
      <c r="A54" s="153"/>
      <c r="B54" s="151" t="s">
        <v>355</v>
      </c>
      <c r="C54" s="110" t="s">
        <v>133</v>
      </c>
      <c r="D54" s="58">
        <v>1.02</v>
      </c>
      <c r="E54" s="58">
        <f>E51*D54</f>
        <v>0.40800000000000003</v>
      </c>
      <c r="F54" s="58"/>
      <c r="G54" s="58">
        <f aca="true" t="shared" si="2" ref="G54:G59">F54*E54</f>
        <v>0</v>
      </c>
      <c r="H54" s="58"/>
      <c r="I54" s="58"/>
      <c r="J54" s="58"/>
      <c r="K54" s="58"/>
      <c r="L54" s="58">
        <f aca="true" t="shared" si="3" ref="L54:L59">K54+I54+G54</f>
        <v>0</v>
      </c>
    </row>
    <row r="55" spans="1:12" ht="13.5">
      <c r="A55" s="153"/>
      <c r="B55" s="154" t="s">
        <v>138</v>
      </c>
      <c r="C55" s="144" t="s">
        <v>121</v>
      </c>
      <c r="D55" s="108">
        <v>2.42</v>
      </c>
      <c r="E55" s="143">
        <f>E51*D55</f>
        <v>0.968</v>
      </c>
      <c r="F55" s="143"/>
      <c r="G55" s="58">
        <f t="shared" si="2"/>
        <v>0</v>
      </c>
      <c r="H55" s="143"/>
      <c r="I55" s="143"/>
      <c r="J55" s="143"/>
      <c r="K55" s="143"/>
      <c r="L55" s="58">
        <f t="shared" si="3"/>
        <v>0</v>
      </c>
    </row>
    <row r="56" spans="1:12" ht="13.5">
      <c r="A56" s="153"/>
      <c r="B56" s="154" t="s">
        <v>139</v>
      </c>
      <c r="C56" s="144" t="s">
        <v>133</v>
      </c>
      <c r="D56" s="108">
        <v>0.08</v>
      </c>
      <c r="E56" s="143">
        <f>E51*D56</f>
        <v>0.032</v>
      </c>
      <c r="F56" s="143"/>
      <c r="G56" s="58">
        <f t="shared" si="2"/>
        <v>0</v>
      </c>
      <c r="H56" s="143"/>
      <c r="I56" s="143"/>
      <c r="J56" s="143"/>
      <c r="K56" s="143"/>
      <c r="L56" s="58">
        <f t="shared" si="3"/>
        <v>0</v>
      </c>
    </row>
    <row r="57" spans="1:12" ht="13.5">
      <c r="A57" s="153"/>
      <c r="B57" s="152" t="s">
        <v>409</v>
      </c>
      <c r="C57" s="144" t="s">
        <v>128</v>
      </c>
      <c r="D57" s="144"/>
      <c r="E57" s="143">
        <v>0.03</v>
      </c>
      <c r="F57" s="143"/>
      <c r="G57" s="143">
        <f t="shared" si="2"/>
        <v>0</v>
      </c>
      <c r="H57" s="143"/>
      <c r="I57" s="143"/>
      <c r="J57" s="143"/>
      <c r="K57" s="143"/>
      <c r="L57" s="58">
        <f t="shared" si="3"/>
        <v>0</v>
      </c>
    </row>
    <row r="58" spans="1:12" ht="13.5">
      <c r="A58" s="153"/>
      <c r="B58" s="152" t="s">
        <v>410</v>
      </c>
      <c r="C58" s="144" t="s">
        <v>128</v>
      </c>
      <c r="D58" s="144"/>
      <c r="E58" s="143">
        <v>0.01</v>
      </c>
      <c r="F58" s="143"/>
      <c r="G58" s="143">
        <f t="shared" si="2"/>
        <v>0</v>
      </c>
      <c r="H58" s="143"/>
      <c r="I58" s="143"/>
      <c r="J58" s="143"/>
      <c r="K58" s="143"/>
      <c r="L58" s="58">
        <f t="shared" si="3"/>
        <v>0</v>
      </c>
    </row>
    <row r="59" spans="1:12" ht="13.5">
      <c r="A59" s="249"/>
      <c r="B59" s="151" t="s">
        <v>123</v>
      </c>
      <c r="C59" s="110" t="s">
        <v>0</v>
      </c>
      <c r="D59" s="58">
        <v>1.31</v>
      </c>
      <c r="E59" s="58">
        <f>E51*D59</f>
        <v>0.524</v>
      </c>
      <c r="F59" s="58"/>
      <c r="G59" s="58">
        <f t="shared" si="2"/>
        <v>0</v>
      </c>
      <c r="H59" s="58"/>
      <c r="I59" s="58"/>
      <c r="J59" s="58"/>
      <c r="K59" s="58"/>
      <c r="L59" s="58">
        <f t="shared" si="3"/>
        <v>0</v>
      </c>
    </row>
    <row r="60" spans="1:12" ht="27">
      <c r="A60" s="115">
        <v>3</v>
      </c>
      <c r="B60" s="201" t="s">
        <v>412</v>
      </c>
      <c r="C60" s="56" t="s">
        <v>133</v>
      </c>
      <c r="D60" s="110"/>
      <c r="E60" s="57">
        <v>2</v>
      </c>
      <c r="F60" s="58"/>
      <c r="G60" s="58"/>
      <c r="H60" s="58"/>
      <c r="I60" s="58"/>
      <c r="J60" s="58"/>
      <c r="K60" s="58"/>
      <c r="L60" s="57"/>
    </row>
    <row r="61" spans="1:12" ht="13.5">
      <c r="A61" s="153"/>
      <c r="B61" s="152" t="s">
        <v>144</v>
      </c>
      <c r="C61" s="110" t="s">
        <v>0</v>
      </c>
      <c r="D61" s="58">
        <v>1</v>
      </c>
      <c r="E61" s="58">
        <f>E60*D61</f>
        <v>2</v>
      </c>
      <c r="F61" s="58"/>
      <c r="G61" s="58"/>
      <c r="H61" s="58"/>
      <c r="I61" s="58">
        <f>H61*E61</f>
        <v>0</v>
      </c>
      <c r="J61" s="58"/>
      <c r="K61" s="58"/>
      <c r="L61" s="58">
        <f>I61+G61</f>
        <v>0</v>
      </c>
    </row>
    <row r="62" spans="1:12" ht="13.5">
      <c r="A62" s="153"/>
      <c r="B62" s="151" t="s">
        <v>141</v>
      </c>
      <c r="C62" s="110" t="s">
        <v>0</v>
      </c>
      <c r="D62" s="58">
        <v>1</v>
      </c>
      <c r="E62" s="58">
        <f>E60*D62</f>
        <v>2</v>
      </c>
      <c r="F62" s="58"/>
      <c r="G62" s="58"/>
      <c r="H62" s="58"/>
      <c r="I62" s="58"/>
      <c r="J62" s="58"/>
      <c r="K62" s="58">
        <f>J62*E62</f>
        <v>0</v>
      </c>
      <c r="L62" s="58">
        <f aca="true" t="shared" si="4" ref="L62:L67">K62+I62+G62</f>
        <v>0</v>
      </c>
    </row>
    <row r="63" spans="1:12" ht="13.5">
      <c r="A63" s="153"/>
      <c r="B63" s="151" t="s">
        <v>355</v>
      </c>
      <c r="C63" s="110" t="s">
        <v>133</v>
      </c>
      <c r="D63" s="58">
        <v>1.02</v>
      </c>
      <c r="E63" s="58">
        <f>E60*D63</f>
        <v>2.04</v>
      </c>
      <c r="F63" s="58"/>
      <c r="G63" s="58">
        <f>F63*E63</f>
        <v>0</v>
      </c>
      <c r="H63" s="58"/>
      <c r="I63" s="58"/>
      <c r="J63" s="58"/>
      <c r="K63" s="58"/>
      <c r="L63" s="58">
        <f t="shared" si="4"/>
        <v>0</v>
      </c>
    </row>
    <row r="64" spans="1:12" ht="13.5">
      <c r="A64" s="153"/>
      <c r="B64" s="154" t="s">
        <v>138</v>
      </c>
      <c r="C64" s="144" t="s">
        <v>121</v>
      </c>
      <c r="D64" s="108">
        <v>2.42</v>
      </c>
      <c r="E64" s="143">
        <f>E60*D64</f>
        <v>4.84</v>
      </c>
      <c r="F64" s="143"/>
      <c r="G64" s="58">
        <f>F64*E64</f>
        <v>0</v>
      </c>
      <c r="H64" s="143"/>
      <c r="I64" s="143"/>
      <c r="J64" s="143"/>
      <c r="K64" s="143"/>
      <c r="L64" s="58">
        <f t="shared" si="4"/>
        <v>0</v>
      </c>
    </row>
    <row r="65" spans="1:12" ht="13.5">
      <c r="A65" s="153"/>
      <c r="B65" s="154" t="s">
        <v>139</v>
      </c>
      <c r="C65" s="144" t="s">
        <v>133</v>
      </c>
      <c r="D65" s="108">
        <v>0.08</v>
      </c>
      <c r="E65" s="143">
        <f>E60*D65</f>
        <v>0.16</v>
      </c>
      <c r="F65" s="143"/>
      <c r="G65" s="58">
        <f>F65*E65</f>
        <v>0</v>
      </c>
      <c r="H65" s="143"/>
      <c r="I65" s="143"/>
      <c r="J65" s="143"/>
      <c r="K65" s="143"/>
      <c r="L65" s="58">
        <f t="shared" si="4"/>
        <v>0</v>
      </c>
    </row>
    <row r="66" spans="1:12" ht="13.5">
      <c r="A66" s="153"/>
      <c r="B66" s="152" t="s">
        <v>409</v>
      </c>
      <c r="C66" s="144" t="s">
        <v>128</v>
      </c>
      <c r="D66" s="144"/>
      <c r="E66" s="143">
        <v>0.484</v>
      </c>
      <c r="F66" s="143"/>
      <c r="G66" s="143">
        <f>F66*E66</f>
        <v>0</v>
      </c>
      <c r="H66" s="143"/>
      <c r="I66" s="143"/>
      <c r="J66" s="143"/>
      <c r="K66" s="143"/>
      <c r="L66" s="58">
        <f t="shared" si="4"/>
        <v>0</v>
      </c>
    </row>
    <row r="67" spans="1:12" ht="13.5">
      <c r="A67" s="249"/>
      <c r="B67" s="151" t="s">
        <v>123</v>
      </c>
      <c r="C67" s="110" t="s">
        <v>0</v>
      </c>
      <c r="D67" s="58">
        <v>1.31</v>
      </c>
      <c r="E67" s="58">
        <f>E60*D67</f>
        <v>2.62</v>
      </c>
      <c r="F67" s="58"/>
      <c r="G67" s="58">
        <f>F67*E67</f>
        <v>0</v>
      </c>
      <c r="H67" s="58"/>
      <c r="I67" s="58"/>
      <c r="J67" s="58"/>
      <c r="K67" s="58"/>
      <c r="L67" s="58">
        <f t="shared" si="4"/>
        <v>0</v>
      </c>
    </row>
    <row r="68" spans="1:12" ht="27">
      <c r="A68" s="153">
        <v>4</v>
      </c>
      <c r="B68" s="201" t="s">
        <v>413</v>
      </c>
      <c r="C68" s="56" t="s">
        <v>121</v>
      </c>
      <c r="D68" s="57"/>
      <c r="E68" s="57">
        <v>59.06</v>
      </c>
      <c r="F68" s="58"/>
      <c r="G68" s="58"/>
      <c r="H68" s="58"/>
      <c r="I68" s="58"/>
      <c r="J68" s="58"/>
      <c r="K68" s="58"/>
      <c r="L68" s="58"/>
    </row>
    <row r="69" spans="1:12" ht="13.5">
      <c r="A69" s="153"/>
      <c r="B69" s="152" t="s">
        <v>144</v>
      </c>
      <c r="C69" s="110" t="s">
        <v>0</v>
      </c>
      <c r="D69" s="58">
        <v>1</v>
      </c>
      <c r="E69" s="58">
        <f>E68*D69</f>
        <v>59.06</v>
      </c>
      <c r="F69" s="58"/>
      <c r="G69" s="58"/>
      <c r="H69" s="58"/>
      <c r="I69" s="58">
        <f>H69*E69</f>
        <v>0</v>
      </c>
      <c r="J69" s="58"/>
      <c r="K69" s="58"/>
      <c r="L69" s="58">
        <f>I69+G69</f>
        <v>0</v>
      </c>
    </row>
    <row r="70" spans="1:12" ht="13.5">
      <c r="A70" s="153"/>
      <c r="B70" s="154" t="s">
        <v>149</v>
      </c>
      <c r="C70" s="144" t="s">
        <v>133</v>
      </c>
      <c r="D70" s="108">
        <v>0.05</v>
      </c>
      <c r="E70" s="143">
        <f>E68*D70</f>
        <v>2.9530000000000003</v>
      </c>
      <c r="F70" s="143"/>
      <c r="G70" s="58">
        <f>F70*E70</f>
        <v>0</v>
      </c>
      <c r="H70" s="143"/>
      <c r="I70" s="143"/>
      <c r="J70" s="143"/>
      <c r="K70" s="143"/>
      <c r="L70" s="58">
        <f>K70+I70+G70</f>
        <v>0</v>
      </c>
    </row>
    <row r="71" spans="1:12" ht="13.5">
      <c r="A71" s="153"/>
      <c r="B71" s="152" t="s">
        <v>409</v>
      </c>
      <c r="C71" s="144" t="s">
        <v>128</v>
      </c>
      <c r="D71" s="144"/>
      <c r="E71" s="143">
        <v>0.12</v>
      </c>
      <c r="F71" s="143"/>
      <c r="G71" s="143">
        <f>F71*E71</f>
        <v>0</v>
      </c>
      <c r="H71" s="143"/>
      <c r="I71" s="143"/>
      <c r="J71" s="143"/>
      <c r="K71" s="143"/>
      <c r="L71" s="58">
        <f>K71+I71+G71</f>
        <v>0</v>
      </c>
    </row>
    <row r="72" spans="1:12" ht="13.5">
      <c r="A72" s="153"/>
      <c r="B72" s="152" t="s">
        <v>410</v>
      </c>
      <c r="C72" s="144" t="s">
        <v>128</v>
      </c>
      <c r="D72" s="144"/>
      <c r="E72" s="143">
        <v>0.06</v>
      </c>
      <c r="F72" s="143"/>
      <c r="G72" s="143">
        <f>F72*E72</f>
        <v>0</v>
      </c>
      <c r="H72" s="143"/>
      <c r="I72" s="143"/>
      <c r="J72" s="143"/>
      <c r="K72" s="143"/>
      <c r="L72" s="58">
        <f>K72+I72+G72</f>
        <v>0</v>
      </c>
    </row>
    <row r="73" spans="1:12" ht="13.5">
      <c r="A73" s="153"/>
      <c r="B73" s="151" t="s">
        <v>123</v>
      </c>
      <c r="C73" s="110" t="s">
        <v>0</v>
      </c>
      <c r="D73" s="58">
        <v>0.3</v>
      </c>
      <c r="E73" s="58">
        <f>E68*D73</f>
        <v>17.718</v>
      </c>
      <c r="F73" s="58"/>
      <c r="G73" s="58">
        <f>F73*E73</f>
        <v>0</v>
      </c>
      <c r="H73" s="58"/>
      <c r="I73" s="58"/>
      <c r="J73" s="58"/>
      <c r="K73" s="58"/>
      <c r="L73" s="58">
        <f>K73+I73+G73</f>
        <v>0</v>
      </c>
    </row>
    <row r="74" spans="1:12" ht="16.5">
      <c r="A74" s="129"/>
      <c r="B74" s="529" t="s">
        <v>414</v>
      </c>
      <c r="C74" s="523"/>
      <c r="D74" s="523"/>
      <c r="E74" s="523"/>
      <c r="F74" s="265"/>
      <c r="G74" s="148"/>
      <c r="H74" s="149"/>
      <c r="I74" s="148"/>
      <c r="J74" s="148"/>
      <c r="K74" s="148"/>
      <c r="L74" s="150"/>
    </row>
    <row r="75" spans="1:12" ht="13.5">
      <c r="A75" s="107">
        <v>1</v>
      </c>
      <c r="B75" s="89" t="s">
        <v>415</v>
      </c>
      <c r="C75" s="147" t="s">
        <v>121</v>
      </c>
      <c r="D75" s="417"/>
      <c r="E75" s="418">
        <v>10</v>
      </c>
      <c r="F75" s="144"/>
      <c r="G75" s="143"/>
      <c r="H75" s="157"/>
      <c r="I75" s="143"/>
      <c r="J75" s="143"/>
      <c r="K75" s="143"/>
      <c r="L75" s="143"/>
    </row>
    <row r="76" spans="1:12" ht="13.5">
      <c r="A76" s="309"/>
      <c r="B76" s="297" t="s">
        <v>170</v>
      </c>
      <c r="C76" s="126" t="s">
        <v>0</v>
      </c>
      <c r="D76" s="161">
        <v>1</v>
      </c>
      <c r="E76" s="145">
        <f>E75*D76</f>
        <v>10</v>
      </c>
      <c r="F76" s="145"/>
      <c r="G76" s="145"/>
      <c r="H76" s="143"/>
      <c r="I76" s="143">
        <f>H76*E76</f>
        <v>0</v>
      </c>
      <c r="J76" s="143"/>
      <c r="K76" s="143"/>
      <c r="L76" s="143">
        <f>K76+I76+G76</f>
        <v>0</v>
      </c>
    </row>
    <row r="77" spans="1:12" ht="13.5">
      <c r="A77" s="309"/>
      <c r="B77" s="159" t="s">
        <v>418</v>
      </c>
      <c r="C77" s="144" t="s">
        <v>128</v>
      </c>
      <c r="D77" s="419"/>
      <c r="E77" s="421">
        <v>0.054</v>
      </c>
      <c r="F77" s="144"/>
      <c r="G77" s="143">
        <f aca="true" t="shared" si="5" ref="G77:G82">F77*E77</f>
        <v>0</v>
      </c>
      <c r="H77" s="157"/>
      <c r="I77" s="143"/>
      <c r="J77" s="143"/>
      <c r="K77" s="143"/>
      <c r="L77" s="143">
        <f aca="true" t="shared" si="6" ref="L77:L82">G77</f>
        <v>0</v>
      </c>
    </row>
    <row r="78" spans="1:12" ht="13.5">
      <c r="A78" s="309"/>
      <c r="B78" s="159" t="s">
        <v>419</v>
      </c>
      <c r="C78" s="144"/>
      <c r="D78" s="419"/>
      <c r="E78" s="421">
        <v>0.09</v>
      </c>
      <c r="F78" s="144"/>
      <c r="G78" s="143">
        <f t="shared" si="5"/>
        <v>0</v>
      </c>
      <c r="H78" s="157"/>
      <c r="I78" s="143"/>
      <c r="J78" s="143"/>
      <c r="K78" s="143"/>
      <c r="L78" s="143">
        <f t="shared" si="6"/>
        <v>0</v>
      </c>
    </row>
    <row r="79" spans="1:12" ht="13.5">
      <c r="A79" s="309"/>
      <c r="B79" s="159" t="s">
        <v>416</v>
      </c>
      <c r="C79" s="144" t="s">
        <v>128</v>
      </c>
      <c r="D79" s="419"/>
      <c r="E79" s="420">
        <v>0.11</v>
      </c>
      <c r="F79" s="144"/>
      <c r="G79" s="143">
        <f t="shared" si="5"/>
        <v>0</v>
      </c>
      <c r="H79" s="157"/>
      <c r="I79" s="143"/>
      <c r="J79" s="143"/>
      <c r="K79" s="143"/>
      <c r="L79" s="143">
        <f t="shared" si="6"/>
        <v>0</v>
      </c>
    </row>
    <row r="80" spans="1:12" ht="13.5">
      <c r="A80" s="309"/>
      <c r="B80" s="154" t="s">
        <v>347</v>
      </c>
      <c r="C80" s="144" t="s">
        <v>128</v>
      </c>
      <c r="D80" s="108"/>
      <c r="E80" s="143">
        <v>0.01</v>
      </c>
      <c r="F80" s="143"/>
      <c r="G80" s="143">
        <f t="shared" si="5"/>
        <v>0</v>
      </c>
      <c r="H80" s="143"/>
      <c r="I80" s="143"/>
      <c r="J80" s="143"/>
      <c r="K80" s="143"/>
      <c r="L80" s="143">
        <f t="shared" si="6"/>
        <v>0</v>
      </c>
    </row>
    <row r="81" spans="1:12" ht="13.5">
      <c r="A81" s="309"/>
      <c r="B81" s="159" t="s">
        <v>417</v>
      </c>
      <c r="C81" s="144" t="s">
        <v>136</v>
      </c>
      <c r="D81" s="419"/>
      <c r="E81" s="420">
        <v>48</v>
      </c>
      <c r="F81" s="144"/>
      <c r="G81" s="143">
        <f t="shared" si="5"/>
        <v>0</v>
      </c>
      <c r="H81" s="157"/>
      <c r="I81" s="143"/>
      <c r="J81" s="143"/>
      <c r="K81" s="143"/>
      <c r="L81" s="143">
        <f t="shared" si="6"/>
        <v>0</v>
      </c>
    </row>
    <row r="82" spans="1:12" ht="13.5">
      <c r="A82" s="309"/>
      <c r="B82" s="160" t="s">
        <v>263</v>
      </c>
      <c r="C82" s="144" t="s">
        <v>0</v>
      </c>
      <c r="D82" s="419"/>
      <c r="E82" s="420">
        <v>1</v>
      </c>
      <c r="F82" s="144"/>
      <c r="G82" s="143">
        <f t="shared" si="5"/>
        <v>0</v>
      </c>
      <c r="H82" s="157"/>
      <c r="I82" s="143"/>
      <c r="J82" s="143"/>
      <c r="K82" s="143"/>
      <c r="L82" s="143">
        <f t="shared" si="6"/>
        <v>0</v>
      </c>
    </row>
    <row r="83" spans="1:12" ht="27">
      <c r="A83" s="116">
        <v>2</v>
      </c>
      <c r="B83" s="89" t="s">
        <v>420</v>
      </c>
      <c r="C83" s="56" t="s">
        <v>121</v>
      </c>
      <c r="D83" s="396"/>
      <c r="E83" s="397">
        <v>20.06</v>
      </c>
      <c r="F83" s="144"/>
      <c r="G83" s="143"/>
      <c r="H83" s="157"/>
      <c r="I83" s="143"/>
      <c r="J83" s="143"/>
      <c r="K83" s="143"/>
      <c r="L83" s="143"/>
    </row>
    <row r="84" spans="1:12" ht="13.5">
      <c r="A84" s="309"/>
      <c r="B84" s="152" t="s">
        <v>143</v>
      </c>
      <c r="C84" s="110" t="s">
        <v>0</v>
      </c>
      <c r="D84" s="58">
        <v>1</v>
      </c>
      <c r="E84" s="58">
        <f>E83*D84</f>
        <v>20.06</v>
      </c>
      <c r="F84" s="58"/>
      <c r="G84" s="58"/>
      <c r="H84" s="58"/>
      <c r="I84" s="58">
        <f>H84*E84</f>
        <v>0</v>
      </c>
      <c r="J84" s="58"/>
      <c r="K84" s="58"/>
      <c r="L84" s="58">
        <f>I84+G84</f>
        <v>0</v>
      </c>
    </row>
    <row r="85" spans="1:12" ht="13.5">
      <c r="A85" s="251"/>
      <c r="B85" s="154" t="s">
        <v>155</v>
      </c>
      <c r="C85" s="110" t="s">
        <v>169</v>
      </c>
      <c r="D85" s="58">
        <v>0.25</v>
      </c>
      <c r="E85" s="58">
        <f>E83*D85</f>
        <v>5.015</v>
      </c>
      <c r="F85" s="58"/>
      <c r="G85" s="58">
        <f>F85*E85</f>
        <v>0</v>
      </c>
      <c r="H85" s="58"/>
      <c r="I85" s="58"/>
      <c r="J85" s="58"/>
      <c r="K85" s="58"/>
      <c r="L85" s="58">
        <f>K85+I85+G85</f>
        <v>0</v>
      </c>
    </row>
    <row r="86" spans="1:12" ht="13.5">
      <c r="A86" s="251"/>
      <c r="B86" s="155" t="s">
        <v>123</v>
      </c>
      <c r="C86" s="116" t="s">
        <v>0</v>
      </c>
      <c r="D86" s="161">
        <v>0.15</v>
      </c>
      <c r="E86" s="161">
        <f>E83*D86</f>
        <v>3.009</v>
      </c>
      <c r="F86" s="58"/>
      <c r="G86" s="58">
        <f>F86*E86</f>
        <v>0</v>
      </c>
      <c r="H86" s="58"/>
      <c r="I86" s="58"/>
      <c r="J86" s="58"/>
      <c r="K86" s="58"/>
      <c r="L86" s="58">
        <f>K86+I86+G86</f>
        <v>0</v>
      </c>
    </row>
    <row r="87" spans="1:12" ht="15.75">
      <c r="A87" s="130"/>
      <c r="B87" s="527" t="s">
        <v>268</v>
      </c>
      <c r="C87" s="527"/>
      <c r="D87" s="527"/>
      <c r="E87" s="527"/>
      <c r="F87" s="265"/>
      <c r="G87" s="148"/>
      <c r="H87" s="149"/>
      <c r="I87" s="148"/>
      <c r="J87" s="148"/>
      <c r="K87" s="148"/>
      <c r="L87" s="150"/>
    </row>
    <row r="88" spans="1:12" ht="27">
      <c r="A88" s="355">
        <v>1</v>
      </c>
      <c r="B88" s="356" t="s">
        <v>302</v>
      </c>
      <c r="C88" s="357" t="s">
        <v>121</v>
      </c>
      <c r="D88" s="358"/>
      <c r="E88" s="336">
        <v>6</v>
      </c>
      <c r="F88" s="359"/>
      <c r="G88" s="360"/>
      <c r="H88" s="361"/>
      <c r="I88" s="360"/>
      <c r="J88" s="360"/>
      <c r="K88" s="360"/>
      <c r="L88" s="304"/>
    </row>
    <row r="89" spans="1:12" ht="13.5">
      <c r="A89" s="355"/>
      <c r="B89" s="297" t="s">
        <v>170</v>
      </c>
      <c r="C89" s="126" t="s">
        <v>0</v>
      </c>
      <c r="D89" s="161">
        <v>1</v>
      </c>
      <c r="E89" s="145">
        <f>E88*D89</f>
        <v>6</v>
      </c>
      <c r="F89" s="145"/>
      <c r="G89" s="145"/>
      <c r="H89" s="143"/>
      <c r="I89" s="143">
        <f>H89*E89</f>
        <v>0</v>
      </c>
      <c r="J89" s="143"/>
      <c r="K89" s="143"/>
      <c r="L89" s="143">
        <f>K89+I89+G89</f>
        <v>0</v>
      </c>
    </row>
    <row r="90" spans="1:12" ht="27">
      <c r="A90" s="424">
        <v>2</v>
      </c>
      <c r="B90" s="413" t="s">
        <v>403</v>
      </c>
      <c r="C90" s="372" t="s">
        <v>183</v>
      </c>
      <c r="D90" s="414"/>
      <c r="E90" s="397">
        <v>12.55</v>
      </c>
      <c r="F90" s="415"/>
      <c r="G90" s="416"/>
      <c r="H90" s="361"/>
      <c r="I90" s="360"/>
      <c r="J90" s="360"/>
      <c r="K90" s="360"/>
      <c r="L90" s="304"/>
    </row>
    <row r="91" spans="1:12" ht="13.5">
      <c r="A91" s="355"/>
      <c r="B91" s="247" t="s">
        <v>170</v>
      </c>
      <c r="C91" s="126" t="s">
        <v>0</v>
      </c>
      <c r="D91" s="161">
        <v>1</v>
      </c>
      <c r="E91" s="145">
        <f>E90*D91</f>
        <v>12.55</v>
      </c>
      <c r="F91" s="143"/>
      <c r="G91" s="143"/>
      <c r="H91" s="143"/>
      <c r="I91" s="143">
        <f>H91*E91</f>
        <v>0</v>
      </c>
      <c r="J91" s="143"/>
      <c r="K91" s="143"/>
      <c r="L91" s="143">
        <f>K91+I91+G91</f>
        <v>0</v>
      </c>
    </row>
    <row r="92" spans="1:12" ht="13.5">
      <c r="A92" s="355"/>
      <c r="B92" s="297" t="s">
        <v>299</v>
      </c>
      <c r="C92" s="126" t="s">
        <v>0</v>
      </c>
      <c r="D92" s="161"/>
      <c r="E92" s="145">
        <v>1</v>
      </c>
      <c r="F92" s="145"/>
      <c r="G92" s="145">
        <f>F92*E92</f>
        <v>0</v>
      </c>
      <c r="H92" s="145"/>
      <c r="I92" s="145"/>
      <c r="J92" s="145"/>
      <c r="K92" s="145"/>
      <c r="L92" s="145">
        <f>G92</f>
        <v>0</v>
      </c>
    </row>
    <row r="93" spans="1:12" ht="27">
      <c r="A93" s="340">
        <v>3</v>
      </c>
      <c r="B93" s="252" t="s">
        <v>265</v>
      </c>
      <c r="C93" s="164" t="s">
        <v>121</v>
      </c>
      <c r="D93" s="166"/>
      <c r="E93" s="166">
        <v>7.62</v>
      </c>
      <c r="F93" s="116"/>
      <c r="G93" s="161"/>
      <c r="H93" s="161"/>
      <c r="I93" s="161"/>
      <c r="J93" s="161"/>
      <c r="K93" s="161"/>
      <c r="L93" s="161"/>
    </row>
    <row r="94" spans="1:12" ht="13.5">
      <c r="A94" s="302"/>
      <c r="B94" s="247" t="s">
        <v>170</v>
      </c>
      <c r="C94" s="88" t="s">
        <v>0</v>
      </c>
      <c r="D94" s="144">
        <v>1</v>
      </c>
      <c r="E94" s="143">
        <f>E93*D94</f>
        <v>7.62</v>
      </c>
      <c r="F94" s="143"/>
      <c r="G94" s="143"/>
      <c r="H94" s="143"/>
      <c r="I94" s="143">
        <f>H94*E94</f>
        <v>0</v>
      </c>
      <c r="J94" s="143"/>
      <c r="K94" s="143"/>
      <c r="L94" s="58">
        <f aca="true" t="shared" si="7" ref="L94:L107">K94+I94+G94</f>
        <v>0</v>
      </c>
    </row>
    <row r="95" spans="1:12" ht="13.5">
      <c r="A95" s="302"/>
      <c r="B95" s="154" t="s">
        <v>140</v>
      </c>
      <c r="C95" s="110" t="s">
        <v>133</v>
      </c>
      <c r="D95" s="108">
        <v>0.25</v>
      </c>
      <c r="E95" s="58">
        <f>E93*D95</f>
        <v>1.905</v>
      </c>
      <c r="F95" s="58"/>
      <c r="G95" s="58">
        <f>F95*E95</f>
        <v>0</v>
      </c>
      <c r="H95" s="58"/>
      <c r="I95" s="58"/>
      <c r="J95" s="58"/>
      <c r="K95" s="58"/>
      <c r="L95" s="58">
        <f t="shared" si="7"/>
        <v>0</v>
      </c>
    </row>
    <row r="96" spans="1:12" ht="13.5">
      <c r="A96" s="302"/>
      <c r="B96" s="152" t="s">
        <v>264</v>
      </c>
      <c r="C96" s="144" t="s">
        <v>128</v>
      </c>
      <c r="D96" s="144"/>
      <c r="E96" s="143">
        <v>0.13</v>
      </c>
      <c r="F96" s="143"/>
      <c r="G96" s="143">
        <f>F96*E96</f>
        <v>0</v>
      </c>
      <c r="H96" s="143"/>
      <c r="I96" s="143"/>
      <c r="J96" s="143"/>
      <c r="K96" s="143"/>
      <c r="L96" s="58">
        <f t="shared" si="7"/>
        <v>0</v>
      </c>
    </row>
    <row r="97" spans="1:12" ht="13.5">
      <c r="A97" s="302"/>
      <c r="B97" s="155" t="s">
        <v>123</v>
      </c>
      <c r="C97" s="116" t="s">
        <v>0</v>
      </c>
      <c r="D97" s="161">
        <v>0.93</v>
      </c>
      <c r="E97" s="161">
        <f>E93*D97</f>
        <v>7.086600000000001</v>
      </c>
      <c r="F97" s="161"/>
      <c r="G97" s="161">
        <f>F97*E97</f>
        <v>0</v>
      </c>
      <c r="H97" s="58"/>
      <c r="I97" s="58"/>
      <c r="J97" s="58"/>
      <c r="K97" s="58"/>
      <c r="L97" s="58">
        <f t="shared" si="7"/>
        <v>0</v>
      </c>
    </row>
    <row r="98" spans="1:12" ht="40.5">
      <c r="A98" s="340">
        <v>4</v>
      </c>
      <c r="B98" s="252" t="s">
        <v>269</v>
      </c>
      <c r="C98" s="164" t="s">
        <v>124</v>
      </c>
      <c r="D98" s="166"/>
      <c r="E98" s="166">
        <v>23.5</v>
      </c>
      <c r="F98" s="164"/>
      <c r="G98" s="166"/>
      <c r="H98" s="161"/>
      <c r="I98" s="161"/>
      <c r="J98" s="161"/>
      <c r="K98" s="161"/>
      <c r="L98" s="58"/>
    </row>
    <row r="99" spans="1:12" ht="13.5">
      <c r="A99" s="302"/>
      <c r="B99" s="247" t="s">
        <v>170</v>
      </c>
      <c r="C99" s="88" t="s">
        <v>0</v>
      </c>
      <c r="D99" s="144">
        <v>1</v>
      </c>
      <c r="E99" s="143">
        <f>E98*D99</f>
        <v>23.5</v>
      </c>
      <c r="F99" s="143"/>
      <c r="G99" s="143"/>
      <c r="H99" s="143"/>
      <c r="I99" s="143">
        <f>H99*E99</f>
        <v>0</v>
      </c>
      <c r="J99" s="143"/>
      <c r="K99" s="143"/>
      <c r="L99" s="58">
        <f t="shared" si="7"/>
        <v>0</v>
      </c>
    </row>
    <row r="100" spans="1:12" ht="13.5">
      <c r="A100" s="302"/>
      <c r="B100" s="154" t="s">
        <v>266</v>
      </c>
      <c r="C100" s="110" t="s">
        <v>121</v>
      </c>
      <c r="D100" s="108">
        <v>0.25</v>
      </c>
      <c r="E100" s="58">
        <f>E98*D100</f>
        <v>5.875</v>
      </c>
      <c r="F100" s="58"/>
      <c r="G100" s="58">
        <f>F100*E100</f>
        <v>0</v>
      </c>
      <c r="H100" s="58"/>
      <c r="I100" s="58"/>
      <c r="J100" s="58"/>
      <c r="K100" s="58"/>
      <c r="L100" s="58">
        <f t="shared" si="7"/>
        <v>0</v>
      </c>
    </row>
    <row r="101" spans="1:12" ht="13.5">
      <c r="A101" s="302"/>
      <c r="B101" s="151" t="s">
        <v>267</v>
      </c>
      <c r="C101" s="144" t="s">
        <v>124</v>
      </c>
      <c r="D101" s="108">
        <v>1.05</v>
      </c>
      <c r="E101" s="143">
        <f>E98*D101</f>
        <v>24.675</v>
      </c>
      <c r="F101" s="143"/>
      <c r="G101" s="58">
        <f>F101*E101</f>
        <v>0</v>
      </c>
      <c r="H101" s="143"/>
      <c r="I101" s="143"/>
      <c r="J101" s="143"/>
      <c r="K101" s="143"/>
      <c r="L101" s="58">
        <f t="shared" si="7"/>
        <v>0</v>
      </c>
    </row>
    <row r="102" spans="1:12" ht="13.5">
      <c r="A102" s="302"/>
      <c r="B102" s="155" t="s">
        <v>123</v>
      </c>
      <c r="C102" s="116" t="s">
        <v>0</v>
      </c>
      <c r="D102" s="161">
        <v>25</v>
      </c>
      <c r="E102" s="161">
        <f>E97*D102</f>
        <v>177.16500000000002</v>
      </c>
      <c r="F102" s="161"/>
      <c r="G102" s="161">
        <f>F102*E102</f>
        <v>0</v>
      </c>
      <c r="H102" s="58"/>
      <c r="I102" s="58"/>
      <c r="J102" s="58"/>
      <c r="K102" s="58"/>
      <c r="L102" s="58">
        <f t="shared" si="7"/>
        <v>0</v>
      </c>
    </row>
    <row r="103" spans="1:12" ht="27">
      <c r="A103" s="340">
        <v>5</v>
      </c>
      <c r="B103" s="252" t="s">
        <v>270</v>
      </c>
      <c r="C103" s="164" t="s">
        <v>121</v>
      </c>
      <c r="D103" s="166"/>
      <c r="E103" s="166">
        <v>7.62</v>
      </c>
      <c r="F103" s="116"/>
      <c r="G103" s="161"/>
      <c r="H103" s="161"/>
      <c r="I103" s="161"/>
      <c r="J103" s="161"/>
      <c r="K103" s="161"/>
      <c r="L103" s="58"/>
    </row>
    <row r="104" spans="1:12" ht="13.5">
      <c r="A104" s="302"/>
      <c r="B104" s="247" t="s">
        <v>170</v>
      </c>
      <c r="C104" s="88" t="s">
        <v>0</v>
      </c>
      <c r="D104" s="144">
        <v>1</v>
      </c>
      <c r="E104" s="143">
        <f>E103*D104</f>
        <v>7.62</v>
      </c>
      <c r="F104" s="143"/>
      <c r="G104" s="143"/>
      <c r="H104" s="143"/>
      <c r="I104" s="143">
        <f>H104*E104</f>
        <v>0</v>
      </c>
      <c r="J104" s="143"/>
      <c r="K104" s="143"/>
      <c r="L104" s="58">
        <f t="shared" si="7"/>
        <v>0</v>
      </c>
    </row>
    <row r="105" spans="1:12" ht="13.5">
      <c r="A105" s="302"/>
      <c r="B105" s="154" t="s">
        <v>225</v>
      </c>
      <c r="C105" s="110" t="s">
        <v>121</v>
      </c>
      <c r="D105" s="108">
        <v>10</v>
      </c>
      <c r="E105" s="58">
        <f>E103*D105</f>
        <v>76.2</v>
      </c>
      <c r="F105" s="58"/>
      <c r="G105" s="58">
        <f>F105*E105</f>
        <v>0</v>
      </c>
      <c r="H105" s="58"/>
      <c r="I105" s="58"/>
      <c r="J105" s="58"/>
      <c r="K105" s="58"/>
      <c r="L105" s="58">
        <f t="shared" si="7"/>
        <v>0</v>
      </c>
    </row>
    <row r="106" spans="1:12" ht="27">
      <c r="A106" s="302"/>
      <c r="B106" s="151" t="s">
        <v>246</v>
      </c>
      <c r="C106" s="110" t="s">
        <v>121</v>
      </c>
      <c r="D106" s="108">
        <v>1.05</v>
      </c>
      <c r="E106" s="58">
        <f>E103*D106</f>
        <v>8.001000000000001</v>
      </c>
      <c r="F106" s="58"/>
      <c r="G106" s="58">
        <f>F106*E106</f>
        <v>0</v>
      </c>
      <c r="H106" s="58"/>
      <c r="I106" s="58"/>
      <c r="J106" s="58"/>
      <c r="K106" s="58"/>
      <c r="L106" s="58">
        <f t="shared" si="7"/>
        <v>0</v>
      </c>
    </row>
    <row r="107" spans="1:12" ht="13.5">
      <c r="A107" s="302"/>
      <c r="B107" s="155" t="s">
        <v>123</v>
      </c>
      <c r="C107" s="116" t="s">
        <v>0</v>
      </c>
      <c r="D107" s="161">
        <v>0.2</v>
      </c>
      <c r="E107" s="161">
        <f>E99*D107</f>
        <v>4.7</v>
      </c>
      <c r="F107" s="161"/>
      <c r="G107" s="161">
        <f>F107*E107</f>
        <v>0</v>
      </c>
      <c r="H107" s="161"/>
      <c r="I107" s="161"/>
      <c r="J107" s="161"/>
      <c r="K107" s="161"/>
      <c r="L107" s="161">
        <f t="shared" si="7"/>
        <v>0</v>
      </c>
    </row>
    <row r="108" spans="1:12" ht="13.5">
      <c r="A108" s="345">
        <v>6</v>
      </c>
      <c r="B108" s="346" t="s">
        <v>306</v>
      </c>
      <c r="C108" s="56" t="s">
        <v>124</v>
      </c>
      <c r="D108" s="57"/>
      <c r="E108" s="57">
        <v>25</v>
      </c>
      <c r="F108" s="58"/>
      <c r="G108" s="58"/>
      <c r="H108" s="58"/>
      <c r="I108" s="58"/>
      <c r="J108" s="58"/>
      <c r="K108" s="58"/>
      <c r="L108" s="58"/>
    </row>
    <row r="109" spans="1:12" ht="13.5">
      <c r="A109" s="344"/>
      <c r="B109" s="247" t="s">
        <v>170</v>
      </c>
      <c r="C109" s="268" t="s">
        <v>0</v>
      </c>
      <c r="D109" s="269">
        <v>1</v>
      </c>
      <c r="E109" s="269">
        <f>E108*D109</f>
        <v>25</v>
      </c>
      <c r="F109" s="269"/>
      <c r="G109" s="270"/>
      <c r="H109" s="269"/>
      <c r="I109" s="270">
        <f>H109*E109</f>
        <v>0</v>
      </c>
      <c r="J109" s="269"/>
      <c r="K109" s="269"/>
      <c r="L109" s="270">
        <f>K109+I109+G109</f>
        <v>0</v>
      </c>
    </row>
    <row r="110" spans="1:12" ht="13.5">
      <c r="A110" s="344"/>
      <c r="B110" s="311" t="s">
        <v>307</v>
      </c>
      <c r="C110" s="110" t="s">
        <v>124</v>
      </c>
      <c r="D110" s="58">
        <v>1</v>
      </c>
      <c r="E110" s="58">
        <f>E108*D110</f>
        <v>25</v>
      </c>
      <c r="F110" s="58"/>
      <c r="G110" s="58">
        <f>F110*E110</f>
        <v>0</v>
      </c>
      <c r="H110" s="58"/>
      <c r="I110" s="58"/>
      <c r="J110" s="58"/>
      <c r="K110" s="58"/>
      <c r="L110" s="58">
        <f>G110</f>
        <v>0</v>
      </c>
    </row>
    <row r="111" spans="1:12" ht="13.5">
      <c r="A111" s="344"/>
      <c r="B111" s="347" t="s">
        <v>263</v>
      </c>
      <c r="C111" s="116" t="s">
        <v>0</v>
      </c>
      <c r="D111" s="161"/>
      <c r="E111" s="161">
        <v>1</v>
      </c>
      <c r="F111" s="58"/>
      <c r="G111" s="58">
        <f>F111*E111</f>
        <v>0</v>
      </c>
      <c r="H111" s="58"/>
      <c r="I111" s="58"/>
      <c r="J111" s="58"/>
      <c r="K111" s="58"/>
      <c r="L111" s="58">
        <f>G111</f>
        <v>0</v>
      </c>
    </row>
    <row r="112" spans="1:12" ht="13.5">
      <c r="A112" s="343">
        <v>7</v>
      </c>
      <c r="B112" s="342" t="s">
        <v>303</v>
      </c>
      <c r="C112" s="56" t="s">
        <v>171</v>
      </c>
      <c r="D112" s="57"/>
      <c r="E112" s="57">
        <v>2</v>
      </c>
      <c r="F112" s="58"/>
      <c r="G112" s="58"/>
      <c r="H112" s="58"/>
      <c r="I112" s="58"/>
      <c r="J112" s="58"/>
      <c r="K112" s="58"/>
      <c r="L112" s="58"/>
    </row>
    <row r="113" spans="1:12" ht="13.5">
      <c r="A113" s="341"/>
      <c r="B113" s="247" t="s">
        <v>170</v>
      </c>
      <c r="C113" s="88" t="s">
        <v>0</v>
      </c>
      <c r="D113" s="144">
        <v>1</v>
      </c>
      <c r="E113" s="143">
        <f>E112*D113</f>
        <v>2</v>
      </c>
      <c r="F113" s="143"/>
      <c r="G113" s="143"/>
      <c r="H113" s="143"/>
      <c r="I113" s="143">
        <f>H113*E113</f>
        <v>0</v>
      </c>
      <c r="J113" s="143"/>
      <c r="K113" s="143"/>
      <c r="L113" s="58">
        <f>K113+I113+G113</f>
        <v>0</v>
      </c>
    </row>
    <row r="114" spans="1:12" ht="13.5">
      <c r="A114" s="341"/>
      <c r="B114" s="154" t="s">
        <v>304</v>
      </c>
      <c r="C114" s="110" t="s">
        <v>124</v>
      </c>
      <c r="D114" s="108"/>
      <c r="E114" s="58">
        <v>6</v>
      </c>
      <c r="F114" s="58"/>
      <c r="G114" s="58">
        <f>F114*E114</f>
        <v>0</v>
      </c>
      <c r="H114" s="58"/>
      <c r="I114" s="58"/>
      <c r="J114" s="58"/>
      <c r="K114" s="58"/>
      <c r="L114" s="58">
        <f>K114+I114+G114</f>
        <v>0</v>
      </c>
    </row>
    <row r="115" spans="1:12" ht="13.5">
      <c r="A115" s="341"/>
      <c r="B115" s="155" t="s">
        <v>263</v>
      </c>
      <c r="C115" s="116" t="s">
        <v>0</v>
      </c>
      <c r="D115" s="161"/>
      <c r="E115" s="161">
        <v>1</v>
      </c>
      <c r="F115" s="161"/>
      <c r="G115" s="161">
        <f>F115*E115</f>
        <v>0</v>
      </c>
      <c r="H115" s="161"/>
      <c r="I115" s="161"/>
      <c r="J115" s="161"/>
      <c r="K115" s="161"/>
      <c r="L115" s="161">
        <f>K115+I115+G115</f>
        <v>0</v>
      </c>
    </row>
    <row r="116" spans="1:12" ht="15.75">
      <c r="A116" s="130"/>
      <c r="B116" s="528" t="s">
        <v>421</v>
      </c>
      <c r="C116" s="527"/>
      <c r="D116" s="527"/>
      <c r="E116" s="527"/>
      <c r="F116" s="265"/>
      <c r="G116" s="148"/>
      <c r="H116" s="149"/>
      <c r="I116" s="148"/>
      <c r="J116" s="148"/>
      <c r="K116" s="148"/>
      <c r="L116" s="150"/>
    </row>
    <row r="117" spans="1:12" ht="27">
      <c r="A117" s="422" t="s">
        <v>8</v>
      </c>
      <c r="B117" s="201" t="s">
        <v>422</v>
      </c>
      <c r="C117" s="56" t="s">
        <v>133</v>
      </c>
      <c r="D117" s="57"/>
      <c r="E117" s="57">
        <v>4.72</v>
      </c>
      <c r="F117" s="57"/>
      <c r="G117" s="58"/>
      <c r="H117" s="58"/>
      <c r="I117" s="58"/>
      <c r="J117" s="58"/>
      <c r="K117" s="58"/>
      <c r="L117" s="58"/>
    </row>
    <row r="118" spans="1:12" ht="13.5">
      <c r="A118" s="341"/>
      <c r="B118" s="297" t="s">
        <v>170</v>
      </c>
      <c r="C118" s="126" t="s">
        <v>0</v>
      </c>
      <c r="D118" s="107">
        <v>1</v>
      </c>
      <c r="E118" s="145">
        <f>E117*D118</f>
        <v>4.72</v>
      </c>
      <c r="F118" s="143"/>
      <c r="G118" s="143"/>
      <c r="H118" s="143"/>
      <c r="I118" s="143">
        <f>H118*E118</f>
        <v>0</v>
      </c>
      <c r="J118" s="143"/>
      <c r="K118" s="143"/>
      <c r="L118" s="58">
        <f>K118+I118+G118</f>
        <v>0</v>
      </c>
    </row>
    <row r="119" spans="1:12" ht="13.5">
      <c r="A119" s="423" t="s">
        <v>423</v>
      </c>
      <c r="B119" s="201" t="s">
        <v>346</v>
      </c>
      <c r="C119" s="56" t="s">
        <v>133</v>
      </c>
      <c r="D119" s="57"/>
      <c r="E119" s="57">
        <v>0.41</v>
      </c>
      <c r="F119" s="57"/>
      <c r="G119" s="58"/>
      <c r="H119" s="58"/>
      <c r="I119" s="58"/>
      <c r="J119" s="58"/>
      <c r="K119" s="58"/>
      <c r="L119" s="58"/>
    </row>
    <row r="120" spans="1:12" ht="13.5">
      <c r="A120" s="341"/>
      <c r="B120" s="297" t="s">
        <v>170</v>
      </c>
      <c r="C120" s="126" t="s">
        <v>0</v>
      </c>
      <c r="D120" s="107">
        <v>1</v>
      </c>
      <c r="E120" s="145">
        <f>E119*D120</f>
        <v>0.41</v>
      </c>
      <c r="F120" s="143"/>
      <c r="G120" s="143"/>
      <c r="H120" s="143"/>
      <c r="I120" s="143">
        <f>H120*E120</f>
        <v>0</v>
      </c>
      <c r="J120" s="143"/>
      <c r="K120" s="143"/>
      <c r="L120" s="58">
        <f>K120+I120+G120</f>
        <v>0</v>
      </c>
    </row>
    <row r="121" spans="1:12" ht="13.5">
      <c r="A121" s="341"/>
      <c r="B121" s="155" t="s">
        <v>158</v>
      </c>
      <c r="C121" s="116" t="s">
        <v>133</v>
      </c>
      <c r="D121" s="161">
        <v>1.22</v>
      </c>
      <c r="E121" s="161">
        <f>E119*D121</f>
        <v>0.5002</v>
      </c>
      <c r="F121" s="58"/>
      <c r="G121" s="58">
        <f>F121*E121</f>
        <v>0</v>
      </c>
      <c r="H121" s="58"/>
      <c r="I121" s="58"/>
      <c r="J121" s="58"/>
      <c r="K121" s="58"/>
      <c r="L121" s="58">
        <f>G121</f>
        <v>0</v>
      </c>
    </row>
    <row r="122" spans="1:12" ht="13.5">
      <c r="A122" s="423" t="s">
        <v>424</v>
      </c>
      <c r="B122" s="201" t="s">
        <v>425</v>
      </c>
      <c r="C122" s="56" t="s">
        <v>133</v>
      </c>
      <c r="D122" s="57"/>
      <c r="E122" s="57">
        <v>1.65</v>
      </c>
      <c r="F122" s="58"/>
      <c r="G122" s="58"/>
      <c r="H122" s="58"/>
      <c r="I122" s="58"/>
      <c r="J122" s="58"/>
      <c r="K122" s="58"/>
      <c r="L122" s="58"/>
    </row>
    <row r="123" spans="1:12" ht="13.5">
      <c r="A123" s="341"/>
      <c r="B123" s="297" t="s">
        <v>170</v>
      </c>
      <c r="C123" s="126" t="s">
        <v>0</v>
      </c>
      <c r="D123" s="107">
        <v>1</v>
      </c>
      <c r="E123" s="145">
        <f>E122*D123</f>
        <v>1.65</v>
      </c>
      <c r="F123" s="143"/>
      <c r="G123" s="143"/>
      <c r="H123" s="143"/>
      <c r="I123" s="143">
        <f>H123*E123</f>
        <v>0</v>
      </c>
      <c r="J123" s="143"/>
      <c r="K123" s="143"/>
      <c r="L123" s="58">
        <f>K123+I123+G123</f>
        <v>0</v>
      </c>
    </row>
    <row r="124" spans="1:12" ht="13.5">
      <c r="A124" s="341"/>
      <c r="B124" s="151" t="s">
        <v>426</v>
      </c>
      <c r="C124" s="110" t="s">
        <v>133</v>
      </c>
      <c r="D124" s="58">
        <v>1.02</v>
      </c>
      <c r="E124" s="58">
        <f>E122*D124</f>
        <v>1.6829999999999998</v>
      </c>
      <c r="F124" s="58"/>
      <c r="G124" s="58">
        <f>F124*E124</f>
        <v>0</v>
      </c>
      <c r="H124" s="58"/>
      <c r="I124" s="58"/>
      <c r="J124" s="58"/>
      <c r="K124" s="58"/>
      <c r="L124" s="58">
        <f>G124</f>
        <v>0</v>
      </c>
    </row>
    <row r="125" spans="1:12" ht="13.5">
      <c r="A125" s="341"/>
      <c r="B125" s="152" t="s">
        <v>166</v>
      </c>
      <c r="C125" s="144" t="s">
        <v>128</v>
      </c>
      <c r="D125" s="144"/>
      <c r="E125" s="393">
        <v>0.073</v>
      </c>
      <c r="F125" s="143"/>
      <c r="G125" s="143">
        <f>F125*E125</f>
        <v>0</v>
      </c>
      <c r="H125" s="143"/>
      <c r="I125" s="143"/>
      <c r="J125" s="143"/>
      <c r="K125" s="143"/>
      <c r="L125" s="58">
        <f>K125+I125+G125</f>
        <v>0</v>
      </c>
    </row>
    <row r="126" spans="1:12" ht="27">
      <c r="A126" s="341"/>
      <c r="B126" s="155" t="s">
        <v>427</v>
      </c>
      <c r="C126" s="116" t="s">
        <v>183</v>
      </c>
      <c r="D126" s="161"/>
      <c r="E126" s="161">
        <v>5</v>
      </c>
      <c r="F126" s="58"/>
      <c r="G126" s="58">
        <f>F126*E126</f>
        <v>0</v>
      </c>
      <c r="H126" s="58"/>
      <c r="I126" s="58"/>
      <c r="J126" s="58"/>
      <c r="K126" s="58"/>
      <c r="L126" s="58">
        <f>K126+I126+G126</f>
        <v>0</v>
      </c>
    </row>
    <row r="127" spans="1:12" ht="13.5">
      <c r="A127" s="423" t="s">
        <v>9</v>
      </c>
      <c r="B127" s="201" t="s">
        <v>428</v>
      </c>
      <c r="C127" s="56" t="s">
        <v>124</v>
      </c>
      <c r="D127" s="57"/>
      <c r="E127" s="57">
        <v>12</v>
      </c>
      <c r="F127" s="58"/>
      <c r="G127" s="58"/>
      <c r="H127" s="58"/>
      <c r="I127" s="58"/>
      <c r="J127" s="58"/>
      <c r="K127" s="58"/>
      <c r="L127" s="58"/>
    </row>
    <row r="128" spans="1:12" ht="13.5">
      <c r="A128" s="341"/>
      <c r="B128" s="297" t="s">
        <v>170</v>
      </c>
      <c r="C128" s="126" t="s">
        <v>0</v>
      </c>
      <c r="D128" s="107">
        <v>1</v>
      </c>
      <c r="E128" s="145">
        <f>E127*D128</f>
        <v>12</v>
      </c>
      <c r="F128" s="143"/>
      <c r="G128" s="143"/>
      <c r="H128" s="143"/>
      <c r="I128" s="143">
        <f>H128*E128</f>
        <v>0</v>
      </c>
      <c r="J128" s="143"/>
      <c r="K128" s="143"/>
      <c r="L128" s="58">
        <f>K128+I128+G128</f>
        <v>0</v>
      </c>
    </row>
    <row r="129" spans="1:12" ht="13.5">
      <c r="A129" s="341"/>
      <c r="B129" s="151" t="s">
        <v>429</v>
      </c>
      <c r="C129" s="110" t="s">
        <v>128</v>
      </c>
      <c r="D129" s="58"/>
      <c r="E129" s="58">
        <v>0.15</v>
      </c>
      <c r="F129" s="58"/>
      <c r="G129" s="58">
        <f>F129*E129</f>
        <v>0</v>
      </c>
      <c r="H129" s="58"/>
      <c r="I129" s="58"/>
      <c r="J129" s="58"/>
      <c r="K129" s="58"/>
      <c r="L129" s="58">
        <f>G129</f>
        <v>0</v>
      </c>
    </row>
    <row r="130" spans="1:12" ht="13.5">
      <c r="A130" s="341"/>
      <c r="B130" s="151" t="s">
        <v>430</v>
      </c>
      <c r="C130" s="110" t="s">
        <v>128</v>
      </c>
      <c r="D130" s="58"/>
      <c r="E130" s="58">
        <v>0.14</v>
      </c>
      <c r="F130" s="58"/>
      <c r="G130" s="58">
        <f>F130*E130</f>
        <v>0</v>
      </c>
      <c r="H130" s="58"/>
      <c r="I130" s="58"/>
      <c r="J130" s="58"/>
      <c r="K130" s="58"/>
      <c r="L130" s="58">
        <f>G130</f>
        <v>0</v>
      </c>
    </row>
    <row r="131" spans="1:12" ht="13.5">
      <c r="A131" s="341"/>
      <c r="B131" s="151" t="s">
        <v>431</v>
      </c>
      <c r="C131" s="110" t="s">
        <v>128</v>
      </c>
      <c r="D131" s="58"/>
      <c r="E131" s="58">
        <v>0.17</v>
      </c>
      <c r="F131" s="58"/>
      <c r="G131" s="58">
        <f>F131*E131</f>
        <v>0</v>
      </c>
      <c r="H131" s="58"/>
      <c r="I131" s="58"/>
      <c r="J131" s="58"/>
      <c r="K131" s="58"/>
      <c r="L131" s="58">
        <f>G131</f>
        <v>0</v>
      </c>
    </row>
    <row r="132" spans="1:12" ht="13.5">
      <c r="A132" s="341"/>
      <c r="B132" s="155" t="s">
        <v>263</v>
      </c>
      <c r="C132" s="116" t="s">
        <v>0</v>
      </c>
      <c r="D132" s="161">
        <v>2.5</v>
      </c>
      <c r="E132" s="161">
        <f>E127*D132</f>
        <v>30</v>
      </c>
      <c r="F132" s="58"/>
      <c r="G132" s="58">
        <f>F132*E132</f>
        <v>0</v>
      </c>
      <c r="H132" s="58"/>
      <c r="I132" s="58"/>
      <c r="J132" s="58"/>
      <c r="K132" s="58"/>
      <c r="L132" s="58">
        <f>G132</f>
        <v>0</v>
      </c>
    </row>
    <row r="133" spans="1:12" ht="13.5">
      <c r="A133" s="423" t="s">
        <v>432</v>
      </c>
      <c r="B133" s="201" t="s">
        <v>433</v>
      </c>
      <c r="C133" s="56" t="s">
        <v>124</v>
      </c>
      <c r="D133" s="57"/>
      <c r="E133" s="57">
        <v>5</v>
      </c>
      <c r="F133" s="58"/>
      <c r="G133" s="58"/>
      <c r="H133" s="58"/>
      <c r="I133" s="58"/>
      <c r="J133" s="58"/>
      <c r="K133" s="58"/>
      <c r="L133" s="58"/>
    </row>
    <row r="134" spans="1:12" ht="13.5">
      <c r="A134" s="341"/>
      <c r="B134" s="297" t="s">
        <v>170</v>
      </c>
      <c r="C134" s="126" t="s">
        <v>0</v>
      </c>
      <c r="D134" s="107">
        <v>1</v>
      </c>
      <c r="E134" s="145">
        <f>E133*D134</f>
        <v>5</v>
      </c>
      <c r="F134" s="143"/>
      <c r="G134" s="143"/>
      <c r="H134" s="143"/>
      <c r="I134" s="143">
        <f>H134*E134</f>
        <v>0</v>
      </c>
      <c r="J134" s="143"/>
      <c r="K134" s="143"/>
      <c r="L134" s="58">
        <f>K134+I134+G134</f>
        <v>0</v>
      </c>
    </row>
    <row r="135" spans="1:12" ht="33" customHeight="1">
      <c r="A135" s="129"/>
      <c r="B135" s="528" t="s">
        <v>361</v>
      </c>
      <c r="C135" s="527"/>
      <c r="D135" s="527"/>
      <c r="E135" s="527"/>
      <c r="F135" s="265"/>
      <c r="G135" s="148"/>
      <c r="H135" s="149"/>
      <c r="I135" s="148"/>
      <c r="J135" s="148"/>
      <c r="K135" s="148"/>
      <c r="L135" s="150"/>
    </row>
    <row r="136" spans="1:12" ht="27">
      <c r="A136" s="107">
        <v>1</v>
      </c>
      <c r="B136" s="89" t="s">
        <v>353</v>
      </c>
      <c r="C136" s="56" t="s">
        <v>136</v>
      </c>
      <c r="D136" s="396"/>
      <c r="E136" s="397">
        <v>3</v>
      </c>
      <c r="F136" s="144"/>
      <c r="G136" s="143"/>
      <c r="H136" s="157"/>
      <c r="I136" s="143"/>
      <c r="J136" s="143"/>
      <c r="K136" s="143"/>
      <c r="L136" s="143"/>
    </row>
    <row r="137" spans="1:12" ht="13.5">
      <c r="A137" s="309"/>
      <c r="B137" s="247" t="s">
        <v>170</v>
      </c>
      <c r="C137" s="88" t="s">
        <v>0</v>
      </c>
      <c r="D137" s="144">
        <v>1</v>
      </c>
      <c r="E137" s="143">
        <f>E136*D137</f>
        <v>3</v>
      </c>
      <c r="F137" s="143"/>
      <c r="G137" s="143"/>
      <c r="H137" s="143"/>
      <c r="I137" s="143">
        <f>H137*E137</f>
        <v>0</v>
      </c>
      <c r="J137" s="143"/>
      <c r="K137" s="143"/>
      <c r="L137" s="143">
        <f>K137+I137+G137</f>
        <v>0</v>
      </c>
    </row>
    <row r="138" spans="1:12" ht="13.5">
      <c r="A138" s="309"/>
      <c r="B138" s="253" t="s">
        <v>299</v>
      </c>
      <c r="C138" s="116" t="s">
        <v>0</v>
      </c>
      <c r="D138" s="161">
        <v>1</v>
      </c>
      <c r="E138" s="161">
        <f>E136*D138</f>
        <v>3</v>
      </c>
      <c r="F138" s="116"/>
      <c r="G138" s="161">
        <f>F138*E138</f>
        <v>0</v>
      </c>
      <c r="H138" s="161"/>
      <c r="I138" s="161"/>
      <c r="J138" s="161"/>
      <c r="K138" s="161"/>
      <c r="L138" s="161">
        <f>G138</f>
        <v>0</v>
      </c>
    </row>
    <row r="139" spans="1:12" ht="27">
      <c r="A139" s="340">
        <v>2</v>
      </c>
      <c r="B139" s="252" t="s">
        <v>354</v>
      </c>
      <c r="C139" s="164" t="s">
        <v>136</v>
      </c>
      <c r="D139" s="164"/>
      <c r="E139" s="166">
        <v>3</v>
      </c>
      <c r="F139" s="116"/>
      <c r="G139" s="161"/>
      <c r="H139" s="161"/>
      <c r="I139" s="161"/>
      <c r="J139" s="161"/>
      <c r="K139" s="161"/>
      <c r="L139" s="161"/>
    </row>
    <row r="140" spans="1:12" ht="13.5">
      <c r="A140" s="302"/>
      <c r="B140" s="247" t="s">
        <v>170</v>
      </c>
      <c r="C140" s="88" t="s">
        <v>0</v>
      </c>
      <c r="D140" s="144">
        <v>1</v>
      </c>
      <c r="E140" s="143">
        <f>E139*D140</f>
        <v>3</v>
      </c>
      <c r="F140" s="143"/>
      <c r="G140" s="143"/>
      <c r="H140" s="143"/>
      <c r="I140" s="143">
        <f>H140*E140</f>
        <v>0</v>
      </c>
      <c r="J140" s="143"/>
      <c r="K140" s="143"/>
      <c r="L140" s="143">
        <f>K140+I140+G140</f>
        <v>0</v>
      </c>
    </row>
    <row r="141" spans="1:12" ht="13.5">
      <c r="A141" s="302"/>
      <c r="B141" s="154" t="s">
        <v>310</v>
      </c>
      <c r="C141" s="110" t="s">
        <v>121</v>
      </c>
      <c r="D141" s="58">
        <v>9</v>
      </c>
      <c r="E141" s="58">
        <f>E139*D141</f>
        <v>27</v>
      </c>
      <c r="F141" s="58"/>
      <c r="G141" s="58">
        <f>F141*E141</f>
        <v>0</v>
      </c>
      <c r="H141" s="58"/>
      <c r="I141" s="58"/>
      <c r="J141" s="58"/>
      <c r="K141" s="58"/>
      <c r="L141" s="58">
        <f>G141</f>
        <v>0</v>
      </c>
    </row>
    <row r="142" spans="1:12" ht="13.5">
      <c r="A142" s="302"/>
      <c r="B142" s="154" t="s">
        <v>311</v>
      </c>
      <c r="C142" s="110" t="s">
        <v>124</v>
      </c>
      <c r="D142" s="58">
        <v>6</v>
      </c>
      <c r="E142" s="58">
        <f>E139*D142</f>
        <v>18</v>
      </c>
      <c r="F142" s="110"/>
      <c r="G142" s="58">
        <f>F142*E142</f>
        <v>0</v>
      </c>
      <c r="H142" s="58"/>
      <c r="I142" s="58"/>
      <c r="J142" s="58"/>
      <c r="K142" s="58"/>
      <c r="L142" s="58">
        <f>G142</f>
        <v>0</v>
      </c>
    </row>
    <row r="143" spans="1:12" ht="13.5">
      <c r="A143" s="302"/>
      <c r="B143" s="154" t="s">
        <v>312</v>
      </c>
      <c r="C143" s="110" t="s">
        <v>121</v>
      </c>
      <c r="D143" s="58">
        <v>2.25</v>
      </c>
      <c r="E143" s="58">
        <f>E139*D143</f>
        <v>6.75</v>
      </c>
      <c r="F143" s="110"/>
      <c r="G143" s="58">
        <f>F143*E143</f>
        <v>0</v>
      </c>
      <c r="H143" s="58"/>
      <c r="I143" s="58"/>
      <c r="J143" s="58"/>
      <c r="K143" s="58"/>
      <c r="L143" s="58">
        <f>G143</f>
        <v>0</v>
      </c>
    </row>
    <row r="144" spans="1:12" ht="13.5">
      <c r="A144" s="302"/>
      <c r="B144" s="253" t="s">
        <v>299</v>
      </c>
      <c r="C144" s="116" t="s">
        <v>0</v>
      </c>
      <c r="D144" s="161">
        <v>1</v>
      </c>
      <c r="E144" s="161">
        <f>E139*D144</f>
        <v>3</v>
      </c>
      <c r="F144" s="116"/>
      <c r="G144" s="161">
        <f>F144*E144</f>
        <v>0</v>
      </c>
      <c r="H144" s="161"/>
      <c r="I144" s="161"/>
      <c r="J144" s="161"/>
      <c r="K144" s="161"/>
      <c r="L144" s="161">
        <f>G144</f>
        <v>0</v>
      </c>
    </row>
    <row r="145" spans="1:12" ht="13.5">
      <c r="A145" s="129">
        <v>3</v>
      </c>
      <c r="B145" s="201" t="s">
        <v>308</v>
      </c>
      <c r="C145" s="56" t="s">
        <v>121</v>
      </c>
      <c r="D145" s="57"/>
      <c r="E145" s="57">
        <v>67.5</v>
      </c>
      <c r="F145" s="58"/>
      <c r="G145" s="58"/>
      <c r="H145" s="58"/>
      <c r="I145" s="58"/>
      <c r="J145" s="58"/>
      <c r="K145" s="58"/>
      <c r="L145" s="58"/>
    </row>
    <row r="146" spans="1:12" ht="13.5">
      <c r="A146" s="251"/>
      <c r="B146" s="247" t="s">
        <v>170</v>
      </c>
      <c r="C146" s="110" t="s">
        <v>0</v>
      </c>
      <c r="D146" s="110">
        <v>1</v>
      </c>
      <c r="E146" s="58">
        <f>E145*D146</f>
        <v>67.5</v>
      </c>
      <c r="F146" s="58"/>
      <c r="G146" s="58"/>
      <c r="H146" s="58"/>
      <c r="I146" s="58">
        <f>H146*E146</f>
        <v>0</v>
      </c>
      <c r="J146" s="58"/>
      <c r="K146" s="58"/>
      <c r="L146" s="58">
        <f>I146+G146</f>
        <v>0</v>
      </c>
    </row>
    <row r="147" spans="1:12" ht="13.5">
      <c r="A147" s="251"/>
      <c r="B147" s="151" t="s">
        <v>155</v>
      </c>
      <c r="C147" s="110" t="s">
        <v>169</v>
      </c>
      <c r="D147" s="58">
        <v>0.25</v>
      </c>
      <c r="E147" s="58">
        <f>E145*D147</f>
        <v>16.875</v>
      </c>
      <c r="F147" s="58"/>
      <c r="G147" s="58">
        <f>F147*E147</f>
        <v>0</v>
      </c>
      <c r="H147" s="58"/>
      <c r="I147" s="58"/>
      <c r="J147" s="58"/>
      <c r="K147" s="58"/>
      <c r="L147" s="58">
        <f>G147</f>
        <v>0</v>
      </c>
    </row>
    <row r="148" spans="1:12" ht="13.5">
      <c r="A148" s="251"/>
      <c r="B148" s="155" t="s">
        <v>123</v>
      </c>
      <c r="C148" s="116" t="s">
        <v>0</v>
      </c>
      <c r="D148" s="161">
        <v>0.15</v>
      </c>
      <c r="E148" s="161">
        <f>E140*D148</f>
        <v>0.44999999999999996</v>
      </c>
      <c r="F148" s="161"/>
      <c r="G148" s="161">
        <f>F148*E148</f>
        <v>0</v>
      </c>
      <c r="H148" s="58"/>
      <c r="I148" s="58"/>
      <c r="J148" s="58"/>
      <c r="K148" s="58"/>
      <c r="L148" s="58">
        <f>G148</f>
        <v>0</v>
      </c>
    </row>
    <row r="149" spans="1:12" ht="27">
      <c r="A149" s="115">
        <v>4</v>
      </c>
      <c r="B149" s="201" t="s">
        <v>362</v>
      </c>
      <c r="C149" s="56" t="s">
        <v>133</v>
      </c>
      <c r="D149" s="58"/>
      <c r="E149" s="57">
        <v>24</v>
      </c>
      <c r="F149" s="110"/>
      <c r="G149" s="58"/>
      <c r="H149" s="112"/>
      <c r="I149" s="58"/>
      <c r="J149" s="58"/>
      <c r="K149" s="58"/>
      <c r="L149" s="57"/>
    </row>
    <row r="150" spans="1:12" ht="13.5">
      <c r="A150" s="251"/>
      <c r="B150" s="353" t="s">
        <v>143</v>
      </c>
      <c r="C150" s="88" t="s">
        <v>0</v>
      </c>
      <c r="D150" s="58">
        <v>1</v>
      </c>
      <c r="E150" s="143">
        <f>E149*D150</f>
        <v>24</v>
      </c>
      <c r="F150" s="144"/>
      <c r="G150" s="143"/>
      <c r="H150" s="143"/>
      <c r="I150" s="143">
        <f>H150*E150</f>
        <v>0</v>
      </c>
      <c r="J150" s="143"/>
      <c r="K150" s="143"/>
      <c r="L150" s="143">
        <f>K150+I150+G150</f>
        <v>0</v>
      </c>
    </row>
    <row r="151" spans="1:12" ht="13.5">
      <c r="A151" s="251"/>
      <c r="B151" s="151" t="s">
        <v>158</v>
      </c>
      <c r="C151" s="110" t="s">
        <v>133</v>
      </c>
      <c r="D151" s="110">
        <v>1.22</v>
      </c>
      <c r="E151" s="194">
        <f>E149*D151</f>
        <v>29.28</v>
      </c>
      <c r="F151" s="354"/>
      <c r="G151" s="143">
        <f>F151*E151</f>
        <v>0</v>
      </c>
      <c r="H151" s="306"/>
      <c r="I151" s="194"/>
      <c r="J151" s="194"/>
      <c r="K151" s="194"/>
      <c r="L151" s="143">
        <f>K151+I151+G151</f>
        <v>0</v>
      </c>
    </row>
    <row r="152" spans="1:12" ht="14.25">
      <c r="A152" s="349"/>
      <c r="B152" s="362" t="s">
        <v>252</v>
      </c>
      <c r="C152" s="363"/>
      <c r="D152" s="364"/>
      <c r="E152" s="272"/>
      <c r="F152" s="272"/>
      <c r="G152" s="273"/>
      <c r="H152" s="272"/>
      <c r="I152" s="273"/>
      <c r="J152" s="272"/>
      <c r="K152" s="272"/>
      <c r="L152" s="274"/>
    </row>
    <row r="153" spans="1:12" ht="13.5">
      <c r="A153" s="275">
        <v>1</v>
      </c>
      <c r="B153" s="276" t="s">
        <v>174</v>
      </c>
      <c r="C153" s="277" t="s">
        <v>133</v>
      </c>
      <c r="D153" s="278"/>
      <c r="E153" s="279">
        <v>4.2</v>
      </c>
      <c r="F153" s="280"/>
      <c r="G153" s="281"/>
      <c r="H153" s="280"/>
      <c r="I153" s="281"/>
      <c r="J153" s="280"/>
      <c r="K153" s="280"/>
      <c r="L153" s="281"/>
    </row>
    <row r="154" spans="1:12" ht="13.5">
      <c r="A154" s="282"/>
      <c r="B154" s="283" t="s">
        <v>170</v>
      </c>
      <c r="C154" s="284" t="s">
        <v>0</v>
      </c>
      <c r="D154" s="269">
        <v>1</v>
      </c>
      <c r="E154" s="269">
        <f>E153*D154</f>
        <v>4.2</v>
      </c>
      <c r="F154" s="269"/>
      <c r="G154" s="270"/>
      <c r="H154" s="269"/>
      <c r="I154" s="270">
        <f>H154*E154</f>
        <v>0</v>
      </c>
      <c r="J154" s="269"/>
      <c r="K154" s="269"/>
      <c r="L154" s="270">
        <f>K154+I154+G154</f>
        <v>0</v>
      </c>
    </row>
    <row r="155" spans="1:12" ht="13.5">
      <c r="A155" s="275">
        <v>2</v>
      </c>
      <c r="B155" s="276" t="s">
        <v>253</v>
      </c>
      <c r="C155" s="285" t="s">
        <v>133</v>
      </c>
      <c r="D155" s="287"/>
      <c r="E155" s="287">
        <v>1.4</v>
      </c>
      <c r="F155" s="288"/>
      <c r="G155" s="270"/>
      <c r="H155" s="288"/>
      <c r="I155" s="270"/>
      <c r="J155" s="288"/>
      <c r="K155" s="288"/>
      <c r="L155" s="270"/>
    </row>
    <row r="156" spans="1:12" ht="13.5">
      <c r="A156" s="282"/>
      <c r="B156" s="283" t="s">
        <v>170</v>
      </c>
      <c r="C156" s="284" t="s">
        <v>0</v>
      </c>
      <c r="D156" s="269">
        <v>1</v>
      </c>
      <c r="E156" s="269">
        <f>E155*D156</f>
        <v>1.4</v>
      </c>
      <c r="F156" s="269"/>
      <c r="G156" s="270"/>
      <c r="H156" s="269"/>
      <c r="I156" s="270">
        <f>H156*E156</f>
        <v>0</v>
      </c>
      <c r="J156" s="269"/>
      <c r="K156" s="269"/>
      <c r="L156" s="270">
        <f>K156+I156+G156</f>
        <v>0</v>
      </c>
    </row>
    <row r="157" spans="1:12" ht="13.5">
      <c r="A157" s="282"/>
      <c r="B157" s="289" t="s">
        <v>254</v>
      </c>
      <c r="C157" s="290" t="s">
        <v>133</v>
      </c>
      <c r="D157" s="291">
        <v>1.22</v>
      </c>
      <c r="E157" s="292">
        <f>E155*D157</f>
        <v>1.708</v>
      </c>
      <c r="F157" s="288"/>
      <c r="G157" s="270">
        <f>F157*E157</f>
        <v>0</v>
      </c>
      <c r="H157" s="288"/>
      <c r="I157" s="270"/>
      <c r="J157" s="288"/>
      <c r="K157" s="288"/>
      <c r="L157" s="270">
        <f>G157</f>
        <v>0</v>
      </c>
    </row>
    <row r="158" spans="1:12" ht="13.5">
      <c r="A158" s="275">
        <v>3</v>
      </c>
      <c r="B158" s="398" t="s">
        <v>305</v>
      </c>
      <c r="C158" s="285" t="s">
        <v>133</v>
      </c>
      <c r="D158" s="399"/>
      <c r="E158" s="400">
        <v>2</v>
      </c>
      <c r="F158" s="288"/>
      <c r="G158" s="270"/>
      <c r="H158" s="288"/>
      <c r="I158" s="270"/>
      <c r="J158" s="288"/>
      <c r="K158" s="288"/>
      <c r="L158" s="270"/>
    </row>
    <row r="159" spans="1:12" ht="13.5">
      <c r="A159" s="282"/>
      <c r="B159" s="283" t="s">
        <v>170</v>
      </c>
      <c r="C159" s="284" t="s">
        <v>0</v>
      </c>
      <c r="D159" s="269">
        <v>1</v>
      </c>
      <c r="E159" s="269">
        <f>E158*D159</f>
        <v>2</v>
      </c>
      <c r="F159" s="269"/>
      <c r="G159" s="270"/>
      <c r="H159" s="269"/>
      <c r="I159" s="270">
        <f>H159*E159</f>
        <v>0</v>
      </c>
      <c r="J159" s="269"/>
      <c r="K159" s="269"/>
      <c r="L159" s="270">
        <f>K159+I159+G159</f>
        <v>0</v>
      </c>
    </row>
    <row r="160" spans="1:12" ht="13.5">
      <c r="A160" s="282"/>
      <c r="B160" s="289" t="s">
        <v>159</v>
      </c>
      <c r="C160" s="290" t="s">
        <v>133</v>
      </c>
      <c r="D160" s="291">
        <v>1.22</v>
      </c>
      <c r="E160" s="292">
        <f>E158*D160</f>
        <v>2.44</v>
      </c>
      <c r="F160" s="288"/>
      <c r="G160" s="270">
        <f>F160*E160</f>
        <v>0</v>
      </c>
      <c r="H160" s="288"/>
      <c r="I160" s="270"/>
      <c r="J160" s="288"/>
      <c r="K160" s="288"/>
      <c r="L160" s="270">
        <f>G160</f>
        <v>0</v>
      </c>
    </row>
    <row r="161" spans="1:12" ht="27">
      <c r="A161" s="293">
        <v>4</v>
      </c>
      <c r="B161" s="294" t="s">
        <v>371</v>
      </c>
      <c r="C161" s="285" t="s">
        <v>171</v>
      </c>
      <c r="D161" s="286"/>
      <c r="E161" s="287">
        <v>1</v>
      </c>
      <c r="F161" s="288"/>
      <c r="G161" s="270"/>
      <c r="H161" s="288"/>
      <c r="I161" s="270"/>
      <c r="J161" s="288"/>
      <c r="K161" s="288"/>
      <c r="L161" s="270"/>
    </row>
    <row r="162" spans="1:12" ht="13.5">
      <c r="A162" s="282"/>
      <c r="B162" s="295" t="s">
        <v>170</v>
      </c>
      <c r="C162" s="110" t="s">
        <v>0</v>
      </c>
      <c r="D162" s="58">
        <v>1</v>
      </c>
      <c r="E162" s="58">
        <f>E161*D162</f>
        <v>1</v>
      </c>
      <c r="F162" s="58"/>
      <c r="G162" s="58"/>
      <c r="H162" s="58"/>
      <c r="I162" s="58">
        <f>H162*E162</f>
        <v>0</v>
      </c>
      <c r="J162" s="58"/>
      <c r="K162" s="58"/>
      <c r="L162" s="58">
        <f>I162+G162</f>
        <v>0</v>
      </c>
    </row>
    <row r="163" spans="1:12" ht="13.5">
      <c r="A163" s="282"/>
      <c r="B163" s="151" t="s">
        <v>372</v>
      </c>
      <c r="C163" s="110" t="s">
        <v>128</v>
      </c>
      <c r="D163" s="58"/>
      <c r="E163" s="58">
        <v>0.32</v>
      </c>
      <c r="F163" s="143"/>
      <c r="G163" s="58">
        <f>F163*E163</f>
        <v>0</v>
      </c>
      <c r="H163" s="58"/>
      <c r="I163" s="58"/>
      <c r="J163" s="58"/>
      <c r="K163" s="58"/>
      <c r="L163" s="58">
        <f>K163+I163+G163</f>
        <v>0</v>
      </c>
    </row>
    <row r="164" spans="1:12" ht="13.5">
      <c r="A164" s="282"/>
      <c r="B164" s="151" t="s">
        <v>155</v>
      </c>
      <c r="C164" s="144" t="s">
        <v>169</v>
      </c>
      <c r="D164" s="108"/>
      <c r="E164" s="143">
        <v>3</v>
      </c>
      <c r="F164" s="143"/>
      <c r="G164" s="58">
        <f>F164*E164</f>
        <v>0</v>
      </c>
      <c r="H164" s="143"/>
      <c r="I164" s="143"/>
      <c r="J164" s="143"/>
      <c r="K164" s="143"/>
      <c r="L164" s="143">
        <f>K164+I164+G164</f>
        <v>0</v>
      </c>
    </row>
    <row r="165" spans="1:12" ht="13.5">
      <c r="A165" s="282"/>
      <c r="B165" s="155" t="s">
        <v>263</v>
      </c>
      <c r="C165" s="116" t="s">
        <v>0</v>
      </c>
      <c r="D165" s="161"/>
      <c r="E165" s="161">
        <v>1</v>
      </c>
      <c r="F165" s="58"/>
      <c r="G165" s="58">
        <f>F165*E165</f>
        <v>0</v>
      </c>
      <c r="H165" s="58"/>
      <c r="I165" s="58"/>
      <c r="J165" s="58"/>
      <c r="K165" s="58"/>
      <c r="L165" s="58">
        <f>K165+I165+G165</f>
        <v>0</v>
      </c>
    </row>
    <row r="166" spans="1:12" ht="27">
      <c r="A166" s="293">
        <v>5</v>
      </c>
      <c r="B166" s="296" t="s">
        <v>255</v>
      </c>
      <c r="C166" s="56" t="s">
        <v>256</v>
      </c>
      <c r="D166" s="57"/>
      <c r="E166" s="57">
        <v>1</v>
      </c>
      <c r="F166" s="58"/>
      <c r="G166" s="58"/>
      <c r="H166" s="58"/>
      <c r="I166" s="58"/>
      <c r="J166" s="58"/>
      <c r="K166" s="58"/>
      <c r="L166" s="58"/>
    </row>
    <row r="167" spans="1:12" ht="13.5">
      <c r="A167" s="282"/>
      <c r="B167" s="247" t="s">
        <v>170</v>
      </c>
      <c r="C167" s="268" t="s">
        <v>0</v>
      </c>
      <c r="D167" s="269">
        <v>1</v>
      </c>
      <c r="E167" s="269">
        <f>E166*D167</f>
        <v>1</v>
      </c>
      <c r="F167" s="269"/>
      <c r="G167" s="270"/>
      <c r="H167" s="269"/>
      <c r="I167" s="270">
        <f>H167*E167</f>
        <v>0</v>
      </c>
      <c r="J167" s="269"/>
      <c r="K167" s="269"/>
      <c r="L167" s="270">
        <f>K167+I167+G167</f>
        <v>0</v>
      </c>
    </row>
    <row r="168" spans="1:12" ht="13.5">
      <c r="A168" s="282"/>
      <c r="B168" s="297" t="s">
        <v>257</v>
      </c>
      <c r="C168" s="293" t="s">
        <v>256</v>
      </c>
      <c r="D168" s="298">
        <v>1</v>
      </c>
      <c r="E168" s="298">
        <f>E166*D168</f>
        <v>1</v>
      </c>
      <c r="F168" s="269"/>
      <c r="G168" s="270">
        <f>F168*E168</f>
        <v>0</v>
      </c>
      <c r="H168" s="269"/>
      <c r="I168" s="270"/>
      <c r="J168" s="269"/>
      <c r="K168" s="269"/>
      <c r="L168" s="270">
        <f>K168+I168+G168</f>
        <v>0</v>
      </c>
    </row>
    <row r="169" spans="1:12" ht="13.5">
      <c r="A169" s="275">
        <v>6</v>
      </c>
      <c r="B169" s="296" t="s">
        <v>258</v>
      </c>
      <c r="C169" s="56" t="s">
        <v>256</v>
      </c>
      <c r="D169" s="57"/>
      <c r="E169" s="57">
        <v>14</v>
      </c>
      <c r="F169" s="58"/>
      <c r="G169" s="58"/>
      <c r="H169" s="58"/>
      <c r="I169" s="58"/>
      <c r="J169" s="58"/>
      <c r="K169" s="58"/>
      <c r="L169" s="58"/>
    </row>
    <row r="170" spans="1:12" ht="13.5">
      <c r="A170" s="282"/>
      <c r="B170" s="247" t="s">
        <v>170</v>
      </c>
      <c r="C170" s="268" t="s">
        <v>0</v>
      </c>
      <c r="D170" s="269">
        <v>1</v>
      </c>
      <c r="E170" s="269">
        <f>E169*D170</f>
        <v>14</v>
      </c>
      <c r="F170" s="269"/>
      <c r="G170" s="270"/>
      <c r="H170" s="269"/>
      <c r="I170" s="270">
        <f>H170*E170</f>
        <v>0</v>
      </c>
      <c r="J170" s="269"/>
      <c r="K170" s="269"/>
      <c r="L170" s="270">
        <f>K170+I170+G170</f>
        <v>0</v>
      </c>
    </row>
    <row r="171" spans="1:12" ht="13.5">
      <c r="A171" s="282"/>
      <c r="B171" s="297" t="s">
        <v>259</v>
      </c>
      <c r="C171" s="293" t="s">
        <v>256</v>
      </c>
      <c r="D171" s="298">
        <v>1</v>
      </c>
      <c r="E171" s="298">
        <f>E169*D171</f>
        <v>14</v>
      </c>
      <c r="F171" s="269"/>
      <c r="G171" s="270">
        <f>F171*E171</f>
        <v>0</v>
      </c>
      <c r="H171" s="269"/>
      <c r="I171" s="270"/>
      <c r="J171" s="269"/>
      <c r="K171" s="269"/>
      <c r="L171" s="270">
        <f>K171+I171+G171</f>
        <v>0</v>
      </c>
    </row>
    <row r="172" spans="1:12" ht="13.5">
      <c r="A172" s="282"/>
      <c r="B172" s="299" t="s">
        <v>260</v>
      </c>
      <c r="C172" s="293" t="s">
        <v>136</v>
      </c>
      <c r="D172" s="298"/>
      <c r="E172" s="298">
        <v>1</v>
      </c>
      <c r="F172" s="292"/>
      <c r="G172" s="300">
        <f>F172*E172</f>
        <v>0</v>
      </c>
      <c r="H172" s="298"/>
      <c r="I172" s="300"/>
      <c r="J172" s="298"/>
      <c r="K172" s="298"/>
      <c r="L172" s="300">
        <f>K172+I172+G172</f>
        <v>0</v>
      </c>
    </row>
    <row r="173" spans="1:12" ht="13.5">
      <c r="A173" s="275">
        <v>8</v>
      </c>
      <c r="B173" s="296" t="s">
        <v>262</v>
      </c>
      <c r="C173" s="56" t="s">
        <v>121</v>
      </c>
      <c r="D173" s="57"/>
      <c r="E173" s="57">
        <v>1.36</v>
      </c>
      <c r="F173" s="58"/>
      <c r="G173" s="58"/>
      <c r="H173" s="58"/>
      <c r="I173" s="58"/>
      <c r="J173" s="58"/>
      <c r="K173" s="58"/>
      <c r="L173" s="58"/>
    </row>
    <row r="174" spans="1:12" ht="13.5">
      <c r="A174" s="282"/>
      <c r="B174" s="247" t="s">
        <v>170</v>
      </c>
      <c r="C174" s="268" t="s">
        <v>0</v>
      </c>
      <c r="D174" s="269">
        <v>1</v>
      </c>
      <c r="E174" s="269">
        <f>E173*D174</f>
        <v>1.36</v>
      </c>
      <c r="F174" s="269"/>
      <c r="G174" s="270"/>
      <c r="H174" s="269"/>
      <c r="I174" s="270">
        <f>H174*E174</f>
        <v>0</v>
      </c>
      <c r="J174" s="269"/>
      <c r="K174" s="269"/>
      <c r="L174" s="270">
        <f>K174+I174+G174</f>
        <v>0</v>
      </c>
    </row>
    <row r="175" spans="1:12" ht="13.5">
      <c r="A175" s="282"/>
      <c r="B175" s="195" t="s">
        <v>373</v>
      </c>
      <c r="C175" s="110" t="s">
        <v>121</v>
      </c>
      <c r="D175" s="58">
        <v>1</v>
      </c>
      <c r="E175" s="58">
        <f>E173*D175</f>
        <v>1.36</v>
      </c>
      <c r="F175" s="58"/>
      <c r="G175" s="58">
        <f>F175*E175</f>
        <v>0</v>
      </c>
      <c r="H175" s="58"/>
      <c r="I175" s="58"/>
      <c r="J175" s="58"/>
      <c r="K175" s="58"/>
      <c r="L175" s="58">
        <f>G175</f>
        <v>0</v>
      </c>
    </row>
    <row r="176" spans="1:12" ht="13.5">
      <c r="A176" s="344"/>
      <c r="B176" s="151" t="s">
        <v>263</v>
      </c>
      <c r="C176" s="110" t="s">
        <v>0</v>
      </c>
      <c r="D176" s="58"/>
      <c r="E176" s="58">
        <v>1</v>
      </c>
      <c r="F176" s="58"/>
      <c r="G176" s="58">
        <f>F176*E176</f>
        <v>0</v>
      </c>
      <c r="H176" s="58"/>
      <c r="I176" s="58"/>
      <c r="J176" s="58"/>
      <c r="K176" s="58"/>
      <c r="L176" s="58">
        <f>G176</f>
        <v>0</v>
      </c>
    </row>
    <row r="177" spans="1:12" ht="14.25">
      <c r="A177" s="349"/>
      <c r="B177" s="362" t="s">
        <v>309</v>
      </c>
      <c r="C177" s="363"/>
      <c r="D177" s="364"/>
      <c r="E177" s="272"/>
      <c r="F177" s="272"/>
      <c r="G177" s="273"/>
      <c r="H177" s="272"/>
      <c r="I177" s="273"/>
      <c r="J177" s="272"/>
      <c r="K177" s="272"/>
      <c r="L177" s="274"/>
    </row>
    <row r="178" spans="1:12" ht="40.5">
      <c r="A178" s="333">
        <v>1</v>
      </c>
      <c r="B178" s="332" t="s">
        <v>289</v>
      </c>
      <c r="C178" s="117" t="s">
        <v>133</v>
      </c>
      <c r="D178" s="104"/>
      <c r="E178" s="124">
        <v>49.65</v>
      </c>
      <c r="F178" s="110"/>
      <c r="G178" s="58"/>
      <c r="H178" s="112"/>
      <c r="I178" s="58"/>
      <c r="J178" s="113"/>
      <c r="K178" s="58"/>
      <c r="L178" s="58"/>
    </row>
    <row r="179" spans="1:12" ht="13.5">
      <c r="A179" s="171"/>
      <c r="B179" s="111" t="s">
        <v>146</v>
      </c>
      <c r="C179" s="88" t="s">
        <v>135</v>
      </c>
      <c r="D179" s="108">
        <v>0.1</v>
      </c>
      <c r="E179" s="109">
        <f>E178*D179</f>
        <v>4.965</v>
      </c>
      <c r="F179" s="110"/>
      <c r="G179" s="58"/>
      <c r="H179" s="112"/>
      <c r="I179" s="58"/>
      <c r="J179" s="113"/>
      <c r="K179" s="58">
        <f>J179*E179</f>
        <v>0</v>
      </c>
      <c r="L179" s="58">
        <f>K179+I179+G179</f>
        <v>0</v>
      </c>
    </row>
    <row r="180" spans="1:12" ht="21" customHeight="1">
      <c r="A180" s="171"/>
      <c r="B180" s="125" t="s">
        <v>165</v>
      </c>
      <c r="C180" s="126" t="s">
        <v>134</v>
      </c>
      <c r="D180" s="127">
        <v>1.75</v>
      </c>
      <c r="E180" s="128">
        <f>E178*D180</f>
        <v>86.8875</v>
      </c>
      <c r="F180" s="116"/>
      <c r="G180" s="58"/>
      <c r="H180" s="112"/>
      <c r="I180" s="58"/>
      <c r="J180" s="58"/>
      <c r="K180" s="58">
        <f>J180*E180</f>
        <v>0</v>
      </c>
      <c r="L180" s="58">
        <f>K180+I180+G180</f>
        <v>0</v>
      </c>
    </row>
    <row r="181" spans="1:12" ht="13.5">
      <c r="A181" s="333">
        <v>2</v>
      </c>
      <c r="B181" s="146" t="s">
        <v>346</v>
      </c>
      <c r="C181" s="56" t="s">
        <v>133</v>
      </c>
      <c r="D181" s="144"/>
      <c r="E181" s="57">
        <v>1.38</v>
      </c>
      <c r="F181" s="143"/>
      <c r="G181" s="143"/>
      <c r="H181" s="143"/>
      <c r="I181" s="143"/>
      <c r="J181" s="143"/>
      <c r="K181" s="143"/>
      <c r="L181" s="143"/>
    </row>
    <row r="182" spans="1:12" ht="13.5">
      <c r="A182" s="323"/>
      <c r="B182" s="141" t="s">
        <v>143</v>
      </c>
      <c r="C182" s="110" t="s">
        <v>0</v>
      </c>
      <c r="D182" s="58">
        <v>1</v>
      </c>
      <c r="E182" s="58">
        <f>E181*D182</f>
        <v>1.38</v>
      </c>
      <c r="F182" s="58"/>
      <c r="G182" s="58"/>
      <c r="H182" s="58"/>
      <c r="I182" s="58">
        <f>H182*E182</f>
        <v>0</v>
      </c>
      <c r="J182" s="58"/>
      <c r="K182" s="58"/>
      <c r="L182" s="58">
        <f>I182+G182</f>
        <v>0</v>
      </c>
    </row>
    <row r="183" spans="1:12" ht="13.5">
      <c r="A183" s="171"/>
      <c r="B183" s="174" t="s">
        <v>297</v>
      </c>
      <c r="C183" s="110" t="s">
        <v>135</v>
      </c>
      <c r="D183" s="58">
        <v>0.2</v>
      </c>
      <c r="E183" s="58">
        <f>E181*D183</f>
        <v>0.27599999999999997</v>
      </c>
      <c r="F183" s="58"/>
      <c r="G183" s="58"/>
      <c r="H183" s="58"/>
      <c r="I183" s="58"/>
      <c r="J183" s="138"/>
      <c r="K183" s="58">
        <f>J183*E183</f>
        <v>0</v>
      </c>
      <c r="L183" s="58">
        <f>K183+I183+G183</f>
        <v>0</v>
      </c>
    </row>
    <row r="184" spans="1:12" ht="13.5">
      <c r="A184" s="171"/>
      <c r="B184" s="174" t="s">
        <v>348</v>
      </c>
      <c r="C184" s="110" t="s">
        <v>133</v>
      </c>
      <c r="D184" s="58">
        <v>1.22</v>
      </c>
      <c r="E184" s="58">
        <f>D184*E181</f>
        <v>1.6835999999999998</v>
      </c>
      <c r="F184" s="58"/>
      <c r="G184" s="58">
        <f>F184*E184</f>
        <v>0</v>
      </c>
      <c r="H184" s="58"/>
      <c r="I184" s="58"/>
      <c r="J184" s="138"/>
      <c r="K184" s="58"/>
      <c r="L184" s="58">
        <f>G184</f>
        <v>0</v>
      </c>
    </row>
    <row r="185" spans="1:12" ht="27">
      <c r="A185" s="115">
        <v>3</v>
      </c>
      <c r="B185" s="156" t="s">
        <v>356</v>
      </c>
      <c r="C185" s="56" t="s">
        <v>133</v>
      </c>
      <c r="D185" s="110"/>
      <c r="E185" s="57">
        <v>2.75</v>
      </c>
      <c r="F185" s="58"/>
      <c r="G185" s="58"/>
      <c r="H185" s="58"/>
      <c r="I185" s="58"/>
      <c r="J185" s="58"/>
      <c r="K185" s="58"/>
      <c r="L185" s="57"/>
    </row>
    <row r="186" spans="1:12" ht="13.5">
      <c r="A186" s="153"/>
      <c r="B186" s="152" t="s">
        <v>143</v>
      </c>
      <c r="C186" s="110" t="s">
        <v>0</v>
      </c>
      <c r="D186" s="58">
        <v>1</v>
      </c>
      <c r="E186" s="58">
        <f>E185*D186</f>
        <v>2.75</v>
      </c>
      <c r="F186" s="58"/>
      <c r="G186" s="58"/>
      <c r="H186" s="58"/>
      <c r="I186" s="58">
        <f>H186*E186</f>
        <v>0</v>
      </c>
      <c r="J186" s="58"/>
      <c r="K186" s="58"/>
      <c r="L186" s="58">
        <f>I186+G186</f>
        <v>0</v>
      </c>
    </row>
    <row r="187" spans="1:12" ht="13.5">
      <c r="A187" s="153"/>
      <c r="B187" s="151" t="s">
        <v>141</v>
      </c>
      <c r="C187" s="110" t="s">
        <v>0</v>
      </c>
      <c r="D187" s="58">
        <v>1</v>
      </c>
      <c r="E187" s="58">
        <f>E185*D187</f>
        <v>2.75</v>
      </c>
      <c r="F187" s="58"/>
      <c r="G187" s="58"/>
      <c r="H187" s="58"/>
      <c r="I187" s="58"/>
      <c r="J187" s="58"/>
      <c r="K187" s="58">
        <f>J187*E187</f>
        <v>0</v>
      </c>
      <c r="L187" s="58">
        <f aca="true" t="shared" si="8" ref="L187:L192">K187+I187+G187</f>
        <v>0</v>
      </c>
    </row>
    <row r="188" spans="1:12" ht="13.5">
      <c r="A188" s="153"/>
      <c r="B188" s="151" t="s">
        <v>137</v>
      </c>
      <c r="C188" s="110" t="s">
        <v>133</v>
      </c>
      <c r="D188" s="58">
        <v>1.02</v>
      </c>
      <c r="E188" s="58">
        <f>E185*D188</f>
        <v>2.805</v>
      </c>
      <c r="F188" s="58"/>
      <c r="G188" s="58">
        <f>F188*E188</f>
        <v>0</v>
      </c>
      <c r="H188" s="58"/>
      <c r="I188" s="58"/>
      <c r="J188" s="58"/>
      <c r="K188" s="58"/>
      <c r="L188" s="58">
        <f t="shared" si="8"/>
        <v>0</v>
      </c>
    </row>
    <row r="189" spans="1:12" ht="13.5">
      <c r="A189" s="153"/>
      <c r="B189" s="151" t="s">
        <v>138</v>
      </c>
      <c r="C189" s="144" t="s">
        <v>121</v>
      </c>
      <c r="D189" s="108">
        <v>0.704</v>
      </c>
      <c r="E189" s="143">
        <f>E185*D189</f>
        <v>1.936</v>
      </c>
      <c r="F189" s="143"/>
      <c r="G189" s="58">
        <f>F189*E189</f>
        <v>0</v>
      </c>
      <c r="H189" s="143"/>
      <c r="I189" s="143"/>
      <c r="J189" s="143"/>
      <c r="K189" s="143"/>
      <c r="L189" s="58">
        <f t="shared" si="8"/>
        <v>0</v>
      </c>
    </row>
    <row r="190" spans="1:12" ht="13.5">
      <c r="A190" s="153"/>
      <c r="B190" s="151" t="s">
        <v>139</v>
      </c>
      <c r="C190" s="144" t="s">
        <v>133</v>
      </c>
      <c r="D190" s="108">
        <v>0.02</v>
      </c>
      <c r="E190" s="143">
        <f>E185*D190</f>
        <v>0.055</v>
      </c>
      <c r="F190" s="143"/>
      <c r="G190" s="58">
        <f>F190*E190</f>
        <v>0</v>
      </c>
      <c r="H190" s="143"/>
      <c r="I190" s="143"/>
      <c r="J190" s="143"/>
      <c r="K190" s="143"/>
      <c r="L190" s="58">
        <f t="shared" si="8"/>
        <v>0</v>
      </c>
    </row>
    <row r="191" spans="1:12" ht="13.5">
      <c r="A191" s="153"/>
      <c r="B191" s="152" t="s">
        <v>166</v>
      </c>
      <c r="C191" s="144" t="s">
        <v>128</v>
      </c>
      <c r="D191" s="144"/>
      <c r="E191" s="393">
        <v>0.18</v>
      </c>
      <c r="F191" s="143"/>
      <c r="G191" s="143">
        <f>F191*E191</f>
        <v>0</v>
      </c>
      <c r="H191" s="143"/>
      <c r="I191" s="143"/>
      <c r="J191" s="143"/>
      <c r="K191" s="143"/>
      <c r="L191" s="58">
        <f t="shared" si="8"/>
        <v>0</v>
      </c>
    </row>
    <row r="192" spans="1:12" ht="13.5">
      <c r="A192" s="249"/>
      <c r="B192" s="151" t="s">
        <v>123</v>
      </c>
      <c r="C192" s="110" t="s">
        <v>0</v>
      </c>
      <c r="D192" s="58">
        <v>1.31</v>
      </c>
      <c r="E192" s="58">
        <f>E185*D192</f>
        <v>3.6025</v>
      </c>
      <c r="F192" s="58"/>
      <c r="G192" s="58">
        <f>F192*E192</f>
        <v>0</v>
      </c>
      <c r="H192" s="58"/>
      <c r="I192" s="58"/>
      <c r="J192" s="58"/>
      <c r="K192" s="58"/>
      <c r="L192" s="58">
        <f t="shared" si="8"/>
        <v>0</v>
      </c>
    </row>
    <row r="193" spans="1:12" ht="27">
      <c r="A193" s="115">
        <v>4</v>
      </c>
      <c r="B193" s="156" t="s">
        <v>357</v>
      </c>
      <c r="C193" s="56" t="s">
        <v>133</v>
      </c>
      <c r="D193" s="110"/>
      <c r="E193" s="57">
        <v>4.8</v>
      </c>
      <c r="F193" s="58"/>
      <c r="G193" s="58"/>
      <c r="H193" s="58"/>
      <c r="I193" s="58"/>
      <c r="J193" s="58"/>
      <c r="K193" s="58"/>
      <c r="L193" s="57"/>
    </row>
    <row r="194" spans="1:12" ht="13.5">
      <c r="A194" s="153"/>
      <c r="B194" s="152" t="s">
        <v>143</v>
      </c>
      <c r="C194" s="110" t="s">
        <v>0</v>
      </c>
      <c r="D194" s="58">
        <v>1</v>
      </c>
      <c r="E194" s="58">
        <f>E193*D194</f>
        <v>4.8</v>
      </c>
      <c r="F194" s="58"/>
      <c r="G194" s="58"/>
      <c r="H194" s="58"/>
      <c r="I194" s="58">
        <f>H194*E194</f>
        <v>0</v>
      </c>
      <c r="J194" s="58"/>
      <c r="K194" s="58"/>
      <c r="L194" s="58">
        <f>I194+G194</f>
        <v>0</v>
      </c>
    </row>
    <row r="195" spans="1:12" ht="13.5">
      <c r="A195" s="153"/>
      <c r="B195" s="151" t="s">
        <v>141</v>
      </c>
      <c r="C195" s="110" t="s">
        <v>0</v>
      </c>
      <c r="D195" s="58">
        <v>1</v>
      </c>
      <c r="E195" s="58">
        <f>E193*D195</f>
        <v>4.8</v>
      </c>
      <c r="F195" s="58"/>
      <c r="G195" s="58"/>
      <c r="H195" s="58"/>
      <c r="I195" s="58"/>
      <c r="J195" s="58"/>
      <c r="K195" s="58">
        <f>J195*E195</f>
        <v>0</v>
      </c>
      <c r="L195" s="58">
        <f aca="true" t="shared" si="9" ref="L195:L201">K195+I195+G195</f>
        <v>0</v>
      </c>
    </row>
    <row r="196" spans="1:12" ht="13.5">
      <c r="A196" s="153"/>
      <c r="B196" s="151" t="s">
        <v>137</v>
      </c>
      <c r="C196" s="110" t="s">
        <v>133</v>
      </c>
      <c r="D196" s="58">
        <v>1.02</v>
      </c>
      <c r="E196" s="58">
        <f>E193*D196</f>
        <v>4.896</v>
      </c>
      <c r="F196" s="58"/>
      <c r="G196" s="58">
        <f aca="true" t="shared" si="10" ref="G196:G201">F196*E196</f>
        <v>0</v>
      </c>
      <c r="H196" s="58"/>
      <c r="I196" s="58"/>
      <c r="J196" s="58"/>
      <c r="K196" s="58"/>
      <c r="L196" s="58">
        <f t="shared" si="9"/>
        <v>0</v>
      </c>
    </row>
    <row r="197" spans="1:12" ht="13.5">
      <c r="A197" s="153"/>
      <c r="B197" s="151" t="s">
        <v>138</v>
      </c>
      <c r="C197" s="144" t="s">
        <v>121</v>
      </c>
      <c r="D197" s="108">
        <v>2.46</v>
      </c>
      <c r="E197" s="143">
        <f>E193*D197</f>
        <v>11.808</v>
      </c>
      <c r="F197" s="143"/>
      <c r="G197" s="58">
        <f t="shared" si="10"/>
        <v>0</v>
      </c>
      <c r="H197" s="143"/>
      <c r="I197" s="143"/>
      <c r="J197" s="143"/>
      <c r="K197" s="143"/>
      <c r="L197" s="58">
        <f t="shared" si="9"/>
        <v>0</v>
      </c>
    </row>
    <row r="198" spans="1:12" ht="13.5">
      <c r="A198" s="153"/>
      <c r="B198" s="151" t="s">
        <v>139</v>
      </c>
      <c r="C198" s="144" t="s">
        <v>133</v>
      </c>
      <c r="D198" s="108">
        <v>0.08</v>
      </c>
      <c r="E198" s="143">
        <f>E193*D198</f>
        <v>0.384</v>
      </c>
      <c r="F198" s="143"/>
      <c r="G198" s="58">
        <f t="shared" si="10"/>
        <v>0</v>
      </c>
      <c r="H198" s="143"/>
      <c r="I198" s="143"/>
      <c r="J198" s="143"/>
      <c r="K198" s="143"/>
      <c r="L198" s="58">
        <f t="shared" si="9"/>
        <v>0</v>
      </c>
    </row>
    <row r="199" spans="1:12" ht="13.5">
      <c r="A199" s="153"/>
      <c r="B199" s="152" t="s">
        <v>166</v>
      </c>
      <c r="C199" s="144" t="s">
        <v>128</v>
      </c>
      <c r="D199" s="144"/>
      <c r="E199" s="393">
        <v>0.303</v>
      </c>
      <c r="F199" s="143"/>
      <c r="G199" s="143">
        <f t="shared" si="10"/>
        <v>0</v>
      </c>
      <c r="H199" s="143"/>
      <c r="I199" s="143"/>
      <c r="J199" s="143"/>
      <c r="K199" s="143"/>
      <c r="L199" s="58">
        <f t="shared" si="9"/>
        <v>0</v>
      </c>
    </row>
    <row r="200" spans="1:12" ht="13.5">
      <c r="A200" s="153"/>
      <c r="B200" s="152" t="s">
        <v>167</v>
      </c>
      <c r="C200" s="144" t="s">
        <v>128</v>
      </c>
      <c r="D200" s="144"/>
      <c r="E200" s="143">
        <v>0.02</v>
      </c>
      <c r="F200" s="143"/>
      <c r="G200" s="143">
        <f t="shared" si="10"/>
        <v>0</v>
      </c>
      <c r="H200" s="143"/>
      <c r="I200" s="143"/>
      <c r="J200" s="143"/>
      <c r="K200" s="143"/>
      <c r="L200" s="58">
        <f t="shared" si="9"/>
        <v>0</v>
      </c>
    </row>
    <row r="201" spans="1:12" ht="13.5">
      <c r="A201" s="249"/>
      <c r="B201" s="151" t="s">
        <v>123</v>
      </c>
      <c r="C201" s="110" t="s">
        <v>0</v>
      </c>
      <c r="D201" s="58">
        <v>1.31</v>
      </c>
      <c r="E201" s="58">
        <f>E193*D201</f>
        <v>6.288</v>
      </c>
      <c r="F201" s="58"/>
      <c r="G201" s="58">
        <f t="shared" si="10"/>
        <v>0</v>
      </c>
      <c r="H201" s="58"/>
      <c r="I201" s="58"/>
      <c r="J201" s="58"/>
      <c r="K201" s="58"/>
      <c r="L201" s="58">
        <f t="shared" si="9"/>
        <v>0</v>
      </c>
    </row>
    <row r="202" spans="1:12" ht="27">
      <c r="A202" s="153">
        <v>5</v>
      </c>
      <c r="B202" s="201" t="s">
        <v>358</v>
      </c>
      <c r="C202" s="56" t="s">
        <v>136</v>
      </c>
      <c r="D202" s="57"/>
      <c r="E202" s="57">
        <v>2</v>
      </c>
      <c r="F202" s="58"/>
      <c r="G202" s="58"/>
      <c r="H202" s="58"/>
      <c r="I202" s="58"/>
      <c r="J202" s="58"/>
      <c r="K202" s="58"/>
      <c r="L202" s="58"/>
    </row>
    <row r="203" spans="1:12" ht="13.5">
      <c r="A203" s="153"/>
      <c r="B203" s="152" t="s">
        <v>143</v>
      </c>
      <c r="C203" s="110" t="s">
        <v>0</v>
      </c>
      <c r="D203" s="58">
        <v>1</v>
      </c>
      <c r="E203" s="58">
        <f>E202*D203</f>
        <v>2</v>
      </c>
      <c r="F203" s="58"/>
      <c r="G203" s="58"/>
      <c r="H203" s="58"/>
      <c r="I203" s="58">
        <f>H203*E203</f>
        <v>0</v>
      </c>
      <c r="J203" s="58"/>
      <c r="K203" s="58"/>
      <c r="L203" s="58">
        <f>I203+G203</f>
        <v>0</v>
      </c>
    </row>
    <row r="204" spans="1:12" ht="13.5">
      <c r="A204" s="153"/>
      <c r="B204" s="151" t="s">
        <v>359</v>
      </c>
      <c r="C204" s="110" t="s">
        <v>136</v>
      </c>
      <c r="D204" s="58">
        <v>1</v>
      </c>
      <c r="E204" s="58">
        <f>E202*D204</f>
        <v>2</v>
      </c>
      <c r="F204" s="58"/>
      <c r="G204" s="58">
        <f>F204*E204</f>
        <v>0</v>
      </c>
      <c r="H204" s="58"/>
      <c r="I204" s="58"/>
      <c r="J204" s="58"/>
      <c r="K204" s="58"/>
      <c r="L204" s="58">
        <f>K204+I204+G204</f>
        <v>0</v>
      </c>
    </row>
    <row r="205" spans="1:12" ht="12.75">
      <c r="A205" s="170"/>
      <c r="B205" s="156" t="s">
        <v>5</v>
      </c>
      <c r="C205" s="144"/>
      <c r="D205" s="143"/>
      <c r="E205" s="143"/>
      <c r="F205" s="143"/>
      <c r="G205" s="114">
        <f>SUM(G14:G204)</f>
        <v>0</v>
      </c>
      <c r="H205" s="143"/>
      <c r="I205" s="143"/>
      <c r="J205" s="143"/>
      <c r="K205" s="143"/>
      <c r="L205" s="57">
        <f>SUM(L14:L204)</f>
        <v>0</v>
      </c>
    </row>
    <row r="206" spans="1:12" ht="12.75">
      <c r="A206" s="173"/>
      <c r="B206" s="147" t="s">
        <v>129</v>
      </c>
      <c r="C206" s="365">
        <v>0.05</v>
      </c>
      <c r="D206" s="366"/>
      <c r="E206" s="60"/>
      <c r="F206" s="61"/>
      <c r="G206" s="61"/>
      <c r="H206" s="61"/>
      <c r="I206" s="61"/>
      <c r="J206" s="61"/>
      <c r="K206" s="61"/>
      <c r="L206" s="58">
        <f>G205*C206</f>
        <v>0</v>
      </c>
    </row>
    <row r="207" spans="1:12" ht="13.5">
      <c r="A207" s="173"/>
      <c r="B207" s="156" t="s">
        <v>5</v>
      </c>
      <c r="C207" s="365"/>
      <c r="D207" s="366"/>
      <c r="E207" s="60"/>
      <c r="F207" s="61"/>
      <c r="G207" s="61"/>
      <c r="H207" s="61"/>
      <c r="I207" s="61"/>
      <c r="J207" s="61"/>
      <c r="K207" s="61"/>
      <c r="L207" s="58">
        <f>L206+L205</f>
        <v>0</v>
      </c>
    </row>
    <row r="208" spans="1:12" ht="13.5">
      <c r="A208" s="367"/>
      <c r="B208" s="368" t="s">
        <v>130</v>
      </c>
      <c r="C208" s="369">
        <v>0.1</v>
      </c>
      <c r="D208" s="366"/>
      <c r="E208" s="60"/>
      <c r="F208" s="61"/>
      <c r="G208" s="61"/>
      <c r="H208" s="61"/>
      <c r="I208" s="61"/>
      <c r="J208" s="61"/>
      <c r="K208" s="61"/>
      <c r="L208" s="58">
        <f>L207*C208</f>
        <v>0</v>
      </c>
    </row>
    <row r="209" spans="1:12" ht="13.5">
      <c r="A209" s="367"/>
      <c r="B209" s="370" t="s">
        <v>122</v>
      </c>
      <c r="C209" s="369"/>
      <c r="D209" s="366"/>
      <c r="E209" s="60"/>
      <c r="F209" s="61"/>
      <c r="G209" s="61"/>
      <c r="H209" s="61"/>
      <c r="I209" s="61"/>
      <c r="J209" s="61"/>
      <c r="K209" s="61"/>
      <c r="L209" s="58">
        <f>L208+L207</f>
        <v>0</v>
      </c>
    </row>
    <row r="210" spans="1:12" ht="13.5">
      <c r="A210" s="371"/>
      <c r="B210" s="147" t="s">
        <v>131</v>
      </c>
      <c r="C210" s="365">
        <v>0.08</v>
      </c>
      <c r="D210" s="56"/>
      <c r="E210" s="372"/>
      <c r="F210" s="147"/>
      <c r="G210" s="114"/>
      <c r="H210" s="114"/>
      <c r="I210" s="114"/>
      <c r="J210" s="373"/>
      <c r="K210" s="373"/>
      <c r="L210" s="143">
        <f>L209*C210</f>
        <v>0</v>
      </c>
    </row>
    <row r="211" spans="1:12" ht="13.5">
      <c r="A211" s="374"/>
      <c r="B211" s="156" t="s">
        <v>5</v>
      </c>
      <c r="C211" s="365"/>
      <c r="D211" s="56"/>
      <c r="E211" s="372"/>
      <c r="F211" s="147"/>
      <c r="G211" s="114"/>
      <c r="H211" s="114"/>
      <c r="I211" s="114"/>
      <c r="J211" s="373"/>
      <c r="K211" s="373"/>
      <c r="L211" s="143">
        <f>L210+L209</f>
        <v>0</v>
      </c>
    </row>
    <row r="212" spans="1:12" ht="13.5">
      <c r="A212" s="374"/>
      <c r="B212" s="147" t="s">
        <v>120</v>
      </c>
      <c r="C212" s="365">
        <v>0.05</v>
      </c>
      <c r="D212" s="56"/>
      <c r="E212" s="372"/>
      <c r="F212" s="147"/>
      <c r="G212" s="114"/>
      <c r="H212" s="114"/>
      <c r="I212" s="114"/>
      <c r="J212" s="373"/>
      <c r="K212" s="373"/>
      <c r="L212" s="143">
        <f>L211*C212</f>
        <v>0</v>
      </c>
    </row>
    <row r="213" spans="1:12" ht="13.5">
      <c r="A213" s="374"/>
      <c r="B213" s="156" t="s">
        <v>5</v>
      </c>
      <c r="C213" s="365"/>
      <c r="D213" s="56"/>
      <c r="E213" s="372"/>
      <c r="F213" s="147"/>
      <c r="G213" s="114"/>
      <c r="H213" s="114"/>
      <c r="I213" s="114"/>
      <c r="J213" s="373"/>
      <c r="K213" s="373"/>
      <c r="L213" s="143">
        <f>L212+L211</f>
        <v>0</v>
      </c>
    </row>
    <row r="214" spans="1:12" ht="13.5">
      <c r="A214" s="374"/>
      <c r="B214" s="147" t="s">
        <v>132</v>
      </c>
      <c r="C214" s="365">
        <v>0.18</v>
      </c>
      <c r="D214" s="56"/>
      <c r="E214" s="372"/>
      <c r="F214" s="147"/>
      <c r="G214" s="114"/>
      <c r="H214" s="114"/>
      <c r="I214" s="114"/>
      <c r="J214" s="373"/>
      <c r="K214" s="373"/>
      <c r="L214" s="143">
        <f>L213*C214</f>
        <v>0</v>
      </c>
    </row>
    <row r="215" spans="1:12" ht="13.5">
      <c r="A215" s="374"/>
      <c r="B215" s="156" t="s">
        <v>142</v>
      </c>
      <c r="C215" s="375"/>
      <c r="D215" s="375"/>
      <c r="E215" s="375"/>
      <c r="F215" s="375"/>
      <c r="G215" s="376"/>
      <c r="H215" s="376"/>
      <c r="I215" s="376"/>
      <c r="J215" s="376"/>
      <c r="K215" s="376"/>
      <c r="L215" s="104">
        <f>L214+L213</f>
        <v>0</v>
      </c>
    </row>
    <row r="216" ht="13.5">
      <c r="L216" s="106"/>
    </row>
    <row r="218" ht="13.5">
      <c r="L218" s="105"/>
    </row>
    <row r="223" ht="13.5">
      <c r="L223" s="105"/>
    </row>
  </sheetData>
  <sheetProtection/>
  <mergeCells count="13">
    <mergeCell ref="L10:L11"/>
    <mergeCell ref="B13:E13"/>
    <mergeCell ref="A10:A11"/>
    <mergeCell ref="D10:E10"/>
    <mergeCell ref="F10:G10"/>
    <mergeCell ref="H10:I10"/>
    <mergeCell ref="J10:K10"/>
    <mergeCell ref="A14:A17"/>
    <mergeCell ref="B41:E41"/>
    <mergeCell ref="B87:E87"/>
    <mergeCell ref="B135:E135"/>
    <mergeCell ref="B74:E74"/>
    <mergeCell ref="B116:E1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6.25390625" style="65" customWidth="1"/>
    <col min="2" max="2" width="47.1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383</v>
      </c>
      <c r="C2" s="64"/>
      <c r="D2" s="64"/>
      <c r="E2" s="255"/>
      <c r="F2" s="255"/>
      <c r="G2" s="255"/>
      <c r="H2" s="139"/>
      <c r="I2" s="66"/>
      <c r="J2" s="66"/>
      <c r="K2" s="66"/>
      <c r="L2" s="66"/>
    </row>
    <row r="3" spans="2:12" ht="16.5" customHeight="1">
      <c r="B3" s="64" t="s">
        <v>284</v>
      </c>
      <c r="C3" s="64"/>
      <c r="D3" s="64"/>
      <c r="E3" s="255"/>
      <c r="F3" s="255"/>
      <c r="G3" s="255"/>
      <c r="H3" s="139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389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221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2:12" ht="16.5" customHeight="1">
      <c r="B9" s="66"/>
      <c r="C9" s="66"/>
      <c r="D9" s="66"/>
      <c r="E9" s="66"/>
      <c r="F9" s="66"/>
      <c r="G9" s="66"/>
      <c r="H9" s="66"/>
      <c r="I9" s="66"/>
      <c r="J9" s="66"/>
      <c r="K9" s="68"/>
      <c r="L9" s="66"/>
    </row>
    <row r="10" spans="1:12" ht="33" customHeight="1">
      <c r="A10" s="512" t="s">
        <v>10</v>
      </c>
      <c r="B10" s="532" t="s">
        <v>11</v>
      </c>
      <c r="C10" s="532" t="s">
        <v>1</v>
      </c>
      <c r="D10" s="534" t="s">
        <v>2</v>
      </c>
      <c r="E10" s="515"/>
      <c r="F10" s="516" t="s">
        <v>3</v>
      </c>
      <c r="G10" s="517"/>
      <c r="H10" s="518" t="s">
        <v>4</v>
      </c>
      <c r="I10" s="519"/>
      <c r="J10" s="518" t="s">
        <v>181</v>
      </c>
      <c r="K10" s="519"/>
      <c r="L10" s="520" t="s">
        <v>5</v>
      </c>
    </row>
    <row r="11" spans="1:12" ht="68.25" customHeight="1">
      <c r="A11" s="513"/>
      <c r="B11" s="533"/>
      <c r="C11" s="533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21"/>
    </row>
    <row r="12" spans="1:12" ht="21" customHeight="1">
      <c r="A12" s="224" t="s">
        <v>8</v>
      </c>
      <c r="B12" s="224">
        <v>2</v>
      </c>
      <c r="C12" s="205">
        <v>3</v>
      </c>
      <c r="D12" s="72" t="s">
        <v>9</v>
      </c>
      <c r="E12" s="203">
        <v>5</v>
      </c>
      <c r="F12" s="205">
        <v>6</v>
      </c>
      <c r="G12" s="203">
        <v>7</v>
      </c>
      <c r="H12" s="205">
        <v>8</v>
      </c>
      <c r="I12" s="203">
        <v>9</v>
      </c>
      <c r="J12" s="203">
        <v>10</v>
      </c>
      <c r="K12" s="203">
        <v>11</v>
      </c>
      <c r="L12" s="224">
        <v>12</v>
      </c>
    </row>
    <row r="13" spans="1:12" ht="21" customHeight="1">
      <c r="A13" s="173"/>
      <c r="B13" s="535" t="s">
        <v>271</v>
      </c>
      <c r="C13" s="535"/>
      <c r="D13" s="535"/>
      <c r="E13" s="535"/>
      <c r="F13" s="177"/>
      <c r="G13" s="178"/>
      <c r="H13" s="179"/>
      <c r="I13" s="178"/>
      <c r="J13" s="178"/>
      <c r="K13" s="178"/>
      <c r="L13" s="180"/>
    </row>
    <row r="14" spans="1:12" ht="48.75" customHeight="1">
      <c r="A14" s="406">
        <v>1</v>
      </c>
      <c r="B14" s="263" t="s">
        <v>204</v>
      </c>
      <c r="C14" s="182" t="s">
        <v>124</v>
      </c>
      <c r="D14" s="182"/>
      <c r="E14" s="183">
        <v>1230</v>
      </c>
      <c r="F14" s="184"/>
      <c r="G14" s="186"/>
      <c r="H14" s="186"/>
      <c r="I14" s="186"/>
      <c r="J14" s="186"/>
      <c r="K14" s="184"/>
      <c r="L14" s="186"/>
    </row>
    <row r="15" spans="1:12" ht="18.75" customHeight="1">
      <c r="A15" s="412"/>
      <c r="B15" s="254" t="s">
        <v>144</v>
      </c>
      <c r="C15" s="88" t="s">
        <v>0</v>
      </c>
      <c r="D15" s="186">
        <v>1</v>
      </c>
      <c r="E15" s="184">
        <f>E14*D15</f>
        <v>1230</v>
      </c>
      <c r="F15" s="184"/>
      <c r="G15" s="186"/>
      <c r="H15" s="184"/>
      <c r="I15" s="184">
        <f>H15*E15</f>
        <v>0</v>
      </c>
      <c r="J15" s="184"/>
      <c r="K15" s="184"/>
      <c r="L15" s="184">
        <f>K15+I15+G15</f>
        <v>0</v>
      </c>
    </row>
    <row r="16" spans="1:12" ht="18.75" customHeight="1">
      <c r="A16" s="412"/>
      <c r="B16" s="82" t="s">
        <v>363</v>
      </c>
      <c r="C16" s="88" t="s">
        <v>124</v>
      </c>
      <c r="D16" s="186"/>
      <c r="E16" s="184">
        <v>50</v>
      </c>
      <c r="F16" s="184"/>
      <c r="G16" s="184">
        <f>F16*E16</f>
        <v>0</v>
      </c>
      <c r="H16" s="184"/>
      <c r="I16" s="184"/>
      <c r="J16" s="184"/>
      <c r="K16" s="184"/>
      <c r="L16" s="184">
        <f>G16</f>
        <v>0</v>
      </c>
    </row>
    <row r="17" spans="1:12" ht="18.75" customHeight="1">
      <c r="A17" s="412"/>
      <c r="B17" s="82" t="s">
        <v>364</v>
      </c>
      <c r="C17" s="88" t="s">
        <v>124</v>
      </c>
      <c r="D17" s="186"/>
      <c r="E17" s="184">
        <v>30</v>
      </c>
      <c r="F17" s="184"/>
      <c r="G17" s="184">
        <f aca="true" t="shared" si="0" ref="G17:G25">F17*E17</f>
        <v>0</v>
      </c>
      <c r="H17" s="184"/>
      <c r="I17" s="184"/>
      <c r="J17" s="184"/>
      <c r="K17" s="184"/>
      <c r="L17" s="184">
        <f aca="true" t="shared" si="1" ref="L17:L25">G17</f>
        <v>0</v>
      </c>
    </row>
    <row r="18" spans="1:12" ht="18.75" customHeight="1">
      <c r="A18" s="412"/>
      <c r="B18" s="82" t="s">
        <v>365</v>
      </c>
      <c r="C18" s="88" t="s">
        <v>124</v>
      </c>
      <c r="D18" s="186"/>
      <c r="E18" s="184">
        <v>30</v>
      </c>
      <c r="F18" s="184"/>
      <c r="G18" s="184">
        <f t="shared" si="0"/>
        <v>0</v>
      </c>
      <c r="H18" s="184"/>
      <c r="I18" s="184"/>
      <c r="J18" s="184"/>
      <c r="K18" s="184"/>
      <c r="L18" s="184">
        <f t="shared" si="1"/>
        <v>0</v>
      </c>
    </row>
    <row r="19" spans="1:12" ht="18.75" customHeight="1">
      <c r="A19" s="412"/>
      <c r="B19" s="82" t="s">
        <v>366</v>
      </c>
      <c r="C19" s="88" t="s">
        <v>124</v>
      </c>
      <c r="D19" s="186"/>
      <c r="E19" s="184">
        <v>30</v>
      </c>
      <c r="F19" s="184"/>
      <c r="G19" s="184">
        <f t="shared" si="0"/>
        <v>0</v>
      </c>
      <c r="H19" s="184"/>
      <c r="I19" s="184"/>
      <c r="J19" s="184"/>
      <c r="K19" s="184"/>
      <c r="L19" s="184">
        <f t="shared" si="1"/>
        <v>0</v>
      </c>
    </row>
    <row r="20" spans="1:12" ht="18.75" customHeight="1">
      <c r="A20" s="412"/>
      <c r="B20" s="234" t="s">
        <v>275</v>
      </c>
      <c r="C20" s="88" t="s">
        <v>124</v>
      </c>
      <c r="D20" s="186"/>
      <c r="E20" s="184">
        <v>50</v>
      </c>
      <c r="F20" s="184"/>
      <c r="G20" s="184">
        <f t="shared" si="0"/>
        <v>0</v>
      </c>
      <c r="H20" s="211"/>
      <c r="I20" s="211"/>
      <c r="J20" s="211"/>
      <c r="K20" s="211"/>
      <c r="L20" s="184">
        <f t="shared" si="1"/>
        <v>0</v>
      </c>
    </row>
    <row r="21" spans="1:12" ht="18.75" customHeight="1">
      <c r="A21" s="412"/>
      <c r="B21" s="234" t="s">
        <v>368</v>
      </c>
      <c r="C21" s="88" t="s">
        <v>124</v>
      </c>
      <c r="D21" s="186"/>
      <c r="E21" s="184">
        <v>40</v>
      </c>
      <c r="F21" s="184"/>
      <c r="G21" s="184">
        <f t="shared" si="0"/>
        <v>0</v>
      </c>
      <c r="H21" s="211"/>
      <c r="I21" s="211"/>
      <c r="J21" s="211"/>
      <c r="K21" s="211"/>
      <c r="L21" s="184">
        <f t="shared" si="1"/>
        <v>0</v>
      </c>
    </row>
    <row r="22" spans="1:12" ht="18.75" customHeight="1">
      <c r="A22" s="412"/>
      <c r="B22" s="234" t="s">
        <v>205</v>
      </c>
      <c r="C22" s="88" t="s">
        <v>124</v>
      </c>
      <c r="D22" s="186"/>
      <c r="E22" s="184">
        <v>300</v>
      </c>
      <c r="F22" s="184"/>
      <c r="G22" s="184">
        <f t="shared" si="0"/>
        <v>0</v>
      </c>
      <c r="H22" s="211"/>
      <c r="I22" s="211"/>
      <c r="J22" s="211"/>
      <c r="K22" s="211"/>
      <c r="L22" s="184">
        <f t="shared" si="1"/>
        <v>0</v>
      </c>
    </row>
    <row r="23" spans="1:12" ht="18.75" customHeight="1">
      <c r="A23" s="412"/>
      <c r="B23" s="234" t="s">
        <v>369</v>
      </c>
      <c r="C23" s="88" t="s">
        <v>124</v>
      </c>
      <c r="D23" s="186"/>
      <c r="E23" s="184">
        <v>50</v>
      </c>
      <c r="F23" s="184"/>
      <c r="G23" s="184">
        <f t="shared" si="0"/>
        <v>0</v>
      </c>
      <c r="H23" s="211"/>
      <c r="I23" s="211"/>
      <c r="J23" s="211"/>
      <c r="K23" s="211"/>
      <c r="L23" s="184">
        <f t="shared" si="1"/>
        <v>0</v>
      </c>
    </row>
    <row r="24" spans="1:12" ht="18.75" customHeight="1">
      <c r="A24" s="412"/>
      <c r="B24" s="234" t="s">
        <v>367</v>
      </c>
      <c r="C24" s="88" t="s">
        <v>124</v>
      </c>
      <c r="D24" s="186"/>
      <c r="E24" s="184">
        <v>500</v>
      </c>
      <c r="F24" s="184"/>
      <c r="G24" s="184">
        <f t="shared" si="0"/>
        <v>0</v>
      </c>
      <c r="H24" s="211"/>
      <c r="I24" s="211"/>
      <c r="J24" s="211"/>
      <c r="K24" s="211"/>
      <c r="L24" s="184">
        <f t="shared" si="1"/>
        <v>0</v>
      </c>
    </row>
    <row r="25" spans="1:12" ht="18.75" customHeight="1">
      <c r="A25" s="412"/>
      <c r="B25" s="234" t="s">
        <v>370</v>
      </c>
      <c r="C25" s="88" t="s">
        <v>124</v>
      </c>
      <c r="D25" s="186"/>
      <c r="E25" s="184">
        <v>150</v>
      </c>
      <c r="F25" s="184"/>
      <c r="G25" s="184">
        <f t="shared" si="0"/>
        <v>0</v>
      </c>
      <c r="H25" s="211"/>
      <c r="I25" s="211"/>
      <c r="J25" s="211"/>
      <c r="K25" s="211"/>
      <c r="L25" s="184">
        <f t="shared" si="1"/>
        <v>0</v>
      </c>
    </row>
    <row r="26" spans="1:12" ht="18.75" customHeight="1">
      <c r="A26" s="406">
        <v>2</v>
      </c>
      <c r="B26" s="233" t="s">
        <v>206</v>
      </c>
      <c r="C26" s="182" t="s">
        <v>124</v>
      </c>
      <c r="D26" s="182"/>
      <c r="E26" s="183">
        <v>120</v>
      </c>
      <c r="F26" s="184"/>
      <c r="G26" s="211"/>
      <c r="H26" s="211"/>
      <c r="I26" s="211"/>
      <c r="J26" s="211"/>
      <c r="K26" s="211"/>
      <c r="L26" s="211"/>
    </row>
    <row r="27" spans="1:12" ht="18.75" customHeight="1">
      <c r="A27" s="412"/>
      <c r="B27" s="254" t="s">
        <v>144</v>
      </c>
      <c r="C27" s="88" t="s">
        <v>0</v>
      </c>
      <c r="D27" s="186">
        <v>0.16</v>
      </c>
      <c r="E27" s="184">
        <f>E26*D27</f>
        <v>19.2</v>
      </c>
      <c r="F27" s="184"/>
      <c r="G27" s="211"/>
      <c r="H27" s="211"/>
      <c r="I27" s="211">
        <f>H27*E27</f>
        <v>0</v>
      </c>
      <c r="J27" s="211"/>
      <c r="K27" s="211"/>
      <c r="L27" s="211">
        <f>K27+I27+G27</f>
        <v>0</v>
      </c>
    </row>
    <row r="28" spans="1:12" ht="18.75" customHeight="1">
      <c r="A28" s="412"/>
      <c r="B28" s="259" t="s">
        <v>182</v>
      </c>
      <c r="C28" s="204" t="s">
        <v>0</v>
      </c>
      <c r="D28" s="186">
        <v>0.0191</v>
      </c>
      <c r="E28" s="184">
        <f>E26*D28</f>
        <v>2.292</v>
      </c>
      <c r="F28" s="184"/>
      <c r="G28" s="211">
        <f>F28*E28</f>
        <v>0</v>
      </c>
      <c r="H28" s="211"/>
      <c r="I28" s="211"/>
      <c r="J28" s="211"/>
      <c r="K28" s="211"/>
      <c r="L28" s="211">
        <f>K28+I28+G28</f>
        <v>0</v>
      </c>
    </row>
    <row r="29" spans="1:12" ht="18.75" customHeight="1">
      <c r="A29" s="412"/>
      <c r="B29" s="234" t="s">
        <v>276</v>
      </c>
      <c r="C29" s="186" t="s">
        <v>183</v>
      </c>
      <c r="D29" s="184">
        <v>1</v>
      </c>
      <c r="E29" s="184">
        <f>E26*D29</f>
        <v>120</v>
      </c>
      <c r="F29" s="184"/>
      <c r="G29" s="211">
        <f>F29*E29</f>
        <v>0</v>
      </c>
      <c r="H29" s="211"/>
      <c r="I29" s="211"/>
      <c r="J29" s="211"/>
      <c r="K29" s="211"/>
      <c r="L29" s="211">
        <f>I29+G29</f>
        <v>0</v>
      </c>
    </row>
    <row r="30" spans="1:12" ht="15.75" customHeight="1">
      <c r="A30" s="228">
        <v>3</v>
      </c>
      <c r="B30" s="134" t="s">
        <v>212</v>
      </c>
      <c r="C30" s="131" t="s">
        <v>136</v>
      </c>
      <c r="D30" s="132"/>
      <c r="E30" s="136">
        <v>21</v>
      </c>
      <c r="F30" s="184"/>
      <c r="G30" s="211"/>
      <c r="H30" s="211"/>
      <c r="I30" s="211"/>
      <c r="J30" s="211"/>
      <c r="K30" s="211"/>
      <c r="L30" s="211"/>
    </row>
    <row r="31" spans="1:12" ht="19.5" customHeight="1">
      <c r="A31" s="227"/>
      <c r="B31" s="254" t="s">
        <v>143</v>
      </c>
      <c r="C31" s="88" t="s">
        <v>0</v>
      </c>
      <c r="D31" s="229">
        <v>1</v>
      </c>
      <c r="E31" s="207">
        <f>E30*D31</f>
        <v>21</v>
      </c>
      <c r="F31" s="184"/>
      <c r="G31" s="211"/>
      <c r="H31" s="211"/>
      <c r="I31" s="211">
        <f>H31*E31</f>
        <v>0</v>
      </c>
      <c r="J31" s="211"/>
      <c r="K31" s="211"/>
      <c r="L31" s="211">
        <f>K31+I31+G31</f>
        <v>0</v>
      </c>
    </row>
    <row r="32" spans="1:12" ht="15.75" customHeight="1">
      <c r="A32" s="227"/>
      <c r="B32" s="135" t="s">
        <v>213</v>
      </c>
      <c r="C32" s="205" t="s">
        <v>136</v>
      </c>
      <c r="D32" s="411">
        <v>1</v>
      </c>
      <c r="E32" s="207">
        <v>21</v>
      </c>
      <c r="F32" s="184"/>
      <c r="G32" s="211">
        <f>F32*E32</f>
        <v>0</v>
      </c>
      <c r="H32" s="211"/>
      <c r="I32" s="211"/>
      <c r="J32" s="211"/>
      <c r="K32" s="211"/>
      <c r="L32" s="211">
        <f>K32+I32+G32</f>
        <v>0</v>
      </c>
    </row>
    <row r="33" spans="1:12" ht="16.5" customHeight="1">
      <c r="A33" s="228">
        <v>4</v>
      </c>
      <c r="B33" s="134" t="s">
        <v>203</v>
      </c>
      <c r="C33" s="131" t="s">
        <v>136</v>
      </c>
      <c r="D33" s="132"/>
      <c r="E33" s="136">
        <v>10</v>
      </c>
      <c r="F33" s="184"/>
      <c r="G33" s="211"/>
      <c r="H33" s="211"/>
      <c r="I33" s="211"/>
      <c r="J33" s="211"/>
      <c r="K33" s="211"/>
      <c r="L33" s="211"/>
    </row>
    <row r="34" spans="1:12" ht="16.5" customHeight="1">
      <c r="A34" s="227"/>
      <c r="B34" s="254" t="s">
        <v>143</v>
      </c>
      <c r="C34" s="88" t="s">
        <v>0</v>
      </c>
      <c r="D34" s="231">
        <v>1</v>
      </c>
      <c r="E34" s="207">
        <f>E33*D34</f>
        <v>10</v>
      </c>
      <c r="F34" s="184"/>
      <c r="G34" s="211"/>
      <c r="H34" s="211"/>
      <c r="I34" s="211">
        <f>H34*E34</f>
        <v>0</v>
      </c>
      <c r="J34" s="211"/>
      <c r="K34" s="211"/>
      <c r="L34" s="211">
        <f>K34+I34+G34</f>
        <v>0</v>
      </c>
    </row>
    <row r="35" spans="1:12" ht="16.5" customHeight="1">
      <c r="A35" s="227"/>
      <c r="B35" s="230" t="s">
        <v>203</v>
      </c>
      <c r="C35" s="205" t="s">
        <v>136</v>
      </c>
      <c r="D35" s="207">
        <v>1</v>
      </c>
      <c r="E35" s="207">
        <f>E33*D35</f>
        <v>10</v>
      </c>
      <c r="F35" s="184"/>
      <c r="G35" s="211">
        <f>F35*E35</f>
        <v>0</v>
      </c>
      <c r="H35" s="211"/>
      <c r="I35" s="211"/>
      <c r="J35" s="211"/>
      <c r="K35" s="211"/>
      <c r="L35" s="211">
        <f>K35+I35+G35</f>
        <v>0</v>
      </c>
    </row>
    <row r="36" spans="1:12" ht="16.5" customHeight="1">
      <c r="A36" s="228">
        <v>5</v>
      </c>
      <c r="B36" s="90" t="s">
        <v>278</v>
      </c>
      <c r="C36" s="131" t="s">
        <v>136</v>
      </c>
      <c r="D36" s="132"/>
      <c r="E36" s="136">
        <v>28</v>
      </c>
      <c r="F36" s="184"/>
      <c r="G36" s="211"/>
      <c r="H36" s="211"/>
      <c r="I36" s="211"/>
      <c r="J36" s="211"/>
      <c r="K36" s="211"/>
      <c r="L36" s="211"/>
    </row>
    <row r="37" spans="1:12" ht="16.5" customHeight="1">
      <c r="A37" s="227"/>
      <c r="B37" s="254" t="s">
        <v>143</v>
      </c>
      <c r="C37" s="88" t="s">
        <v>0</v>
      </c>
      <c r="D37" s="322">
        <v>1</v>
      </c>
      <c r="E37" s="207">
        <f>E36*D37</f>
        <v>28</v>
      </c>
      <c r="F37" s="184"/>
      <c r="G37" s="211"/>
      <c r="H37" s="211"/>
      <c r="I37" s="211">
        <f>H37*E37</f>
        <v>0</v>
      </c>
      <c r="J37" s="211"/>
      <c r="K37" s="211"/>
      <c r="L37" s="211">
        <f>K37+I37+G37</f>
        <v>0</v>
      </c>
    </row>
    <row r="38" spans="1:12" ht="16.5" customHeight="1">
      <c r="A38" s="227"/>
      <c r="B38" s="230" t="s">
        <v>203</v>
      </c>
      <c r="C38" s="205" t="s">
        <v>136</v>
      </c>
      <c r="D38" s="207">
        <v>1</v>
      </c>
      <c r="E38" s="207">
        <f>E36*D38</f>
        <v>28</v>
      </c>
      <c r="F38" s="184"/>
      <c r="G38" s="211">
        <f>F38*E38</f>
        <v>0</v>
      </c>
      <c r="H38" s="211"/>
      <c r="I38" s="211"/>
      <c r="J38" s="211"/>
      <c r="K38" s="211"/>
      <c r="L38" s="211">
        <f>K38+I38+G38</f>
        <v>0</v>
      </c>
    </row>
    <row r="39" spans="1:12" ht="43.5" customHeight="1">
      <c r="A39" s="225">
        <v>6</v>
      </c>
      <c r="B39" s="134" t="s">
        <v>214</v>
      </c>
      <c r="C39" s="131" t="s">
        <v>136</v>
      </c>
      <c r="D39" s="132"/>
      <c r="E39" s="136">
        <v>20</v>
      </c>
      <c r="F39" s="184"/>
      <c r="G39" s="211"/>
      <c r="H39" s="211"/>
      <c r="I39" s="211"/>
      <c r="J39" s="211"/>
      <c r="K39" s="211"/>
      <c r="L39" s="211"/>
    </row>
    <row r="40" spans="1:12" ht="16.5" customHeight="1">
      <c r="A40" s="226"/>
      <c r="B40" s="254" t="s">
        <v>143</v>
      </c>
      <c r="C40" s="88" t="s">
        <v>0</v>
      </c>
      <c r="D40" s="321">
        <v>1</v>
      </c>
      <c r="E40" s="207">
        <f>E39*D40</f>
        <v>20</v>
      </c>
      <c r="F40" s="184"/>
      <c r="G40" s="211"/>
      <c r="H40" s="211"/>
      <c r="I40" s="211">
        <f>H40*E40</f>
        <v>0</v>
      </c>
      <c r="J40" s="211"/>
      <c r="K40" s="211"/>
      <c r="L40" s="211">
        <f>K40+I40+G40</f>
        <v>0</v>
      </c>
    </row>
    <row r="41" spans="1:12" ht="29.25" customHeight="1">
      <c r="A41" s="227"/>
      <c r="B41" s="135" t="s">
        <v>272</v>
      </c>
      <c r="C41" s="205" t="s">
        <v>136</v>
      </c>
      <c r="D41" s="206" t="s">
        <v>168</v>
      </c>
      <c r="E41" s="207">
        <v>14</v>
      </c>
      <c r="F41" s="184"/>
      <c r="G41" s="211">
        <f>F41*E41</f>
        <v>0</v>
      </c>
      <c r="H41" s="211"/>
      <c r="I41" s="211"/>
      <c r="J41" s="211"/>
      <c r="K41" s="211"/>
      <c r="L41" s="211">
        <f>K41+I41+G41</f>
        <v>0</v>
      </c>
    </row>
    <row r="42" spans="1:12" ht="29.25" customHeight="1">
      <c r="A42" s="227"/>
      <c r="B42" s="135" t="s">
        <v>279</v>
      </c>
      <c r="C42" s="205" t="s">
        <v>136</v>
      </c>
      <c r="D42" s="206" t="s">
        <v>168</v>
      </c>
      <c r="E42" s="207">
        <v>6</v>
      </c>
      <c r="F42" s="184"/>
      <c r="G42" s="211">
        <f>F42*E42</f>
        <v>0</v>
      </c>
      <c r="H42" s="211"/>
      <c r="I42" s="211"/>
      <c r="J42" s="211"/>
      <c r="K42" s="211"/>
      <c r="L42" s="211">
        <f>K42+I42+G42</f>
        <v>0</v>
      </c>
    </row>
    <row r="43" spans="1:12" ht="29.25" customHeight="1">
      <c r="A43" s="225">
        <v>7</v>
      </c>
      <c r="B43" s="134" t="s">
        <v>280</v>
      </c>
      <c r="C43" s="131" t="s">
        <v>136</v>
      </c>
      <c r="D43" s="132"/>
      <c r="E43" s="136">
        <v>2</v>
      </c>
      <c r="F43" s="184"/>
      <c r="G43" s="211"/>
      <c r="H43" s="211"/>
      <c r="I43" s="211"/>
      <c r="J43" s="211"/>
      <c r="K43" s="211"/>
      <c r="L43" s="211"/>
    </row>
    <row r="44" spans="1:12" ht="18" customHeight="1">
      <c r="A44" s="226"/>
      <c r="B44" s="254" t="s">
        <v>143</v>
      </c>
      <c r="C44" s="88" t="s">
        <v>0</v>
      </c>
      <c r="D44" s="321">
        <v>1</v>
      </c>
      <c r="E44" s="207">
        <f>E43*D44</f>
        <v>2</v>
      </c>
      <c r="F44" s="184"/>
      <c r="G44" s="211"/>
      <c r="H44" s="211"/>
      <c r="I44" s="211">
        <f>H44*E44</f>
        <v>0</v>
      </c>
      <c r="J44" s="211"/>
      <c r="K44" s="211"/>
      <c r="L44" s="211">
        <f>K44+I44+G44</f>
        <v>0</v>
      </c>
    </row>
    <row r="45" spans="1:12" ht="29.25" customHeight="1">
      <c r="A45" s="227"/>
      <c r="B45" s="135" t="s">
        <v>281</v>
      </c>
      <c r="C45" s="205" t="s">
        <v>136</v>
      </c>
      <c r="D45" s="73">
        <v>1</v>
      </c>
      <c r="E45" s="207">
        <f>D45*E43</f>
        <v>2</v>
      </c>
      <c r="F45" s="184"/>
      <c r="G45" s="211">
        <f>F45*E45</f>
        <v>0</v>
      </c>
      <c r="H45" s="211"/>
      <c r="I45" s="211"/>
      <c r="J45" s="211"/>
      <c r="K45" s="211"/>
      <c r="L45" s="211">
        <f>K45+I45+G45</f>
        <v>0</v>
      </c>
    </row>
    <row r="46" spans="1:12" ht="20.25" customHeight="1">
      <c r="A46" s="225">
        <v>8</v>
      </c>
      <c r="B46" s="320" t="s">
        <v>277</v>
      </c>
      <c r="C46" s="131" t="s">
        <v>136</v>
      </c>
      <c r="D46" s="132"/>
      <c r="E46" s="136">
        <v>6</v>
      </c>
      <c r="F46" s="184"/>
      <c r="G46" s="211"/>
      <c r="H46" s="211"/>
      <c r="I46" s="211"/>
      <c r="J46" s="211"/>
      <c r="K46" s="211"/>
      <c r="L46" s="211"/>
    </row>
    <row r="47" spans="1:12" ht="18.75" customHeight="1">
      <c r="A47" s="227"/>
      <c r="B47" s="254" t="s">
        <v>143</v>
      </c>
      <c r="C47" s="88" t="s">
        <v>0</v>
      </c>
      <c r="D47" s="207">
        <v>1</v>
      </c>
      <c r="E47" s="207">
        <f>E46*D47</f>
        <v>6</v>
      </c>
      <c r="F47" s="184"/>
      <c r="G47" s="211"/>
      <c r="H47" s="211"/>
      <c r="I47" s="211">
        <f>H47*E47</f>
        <v>0</v>
      </c>
      <c r="J47" s="211"/>
      <c r="K47" s="211"/>
      <c r="L47" s="211">
        <f>K47+I47+G47</f>
        <v>0</v>
      </c>
    </row>
    <row r="48" spans="1:12" ht="31.5" customHeight="1">
      <c r="A48" s="227"/>
      <c r="B48" s="319" t="s">
        <v>273</v>
      </c>
      <c r="C48" s="205" t="s">
        <v>136</v>
      </c>
      <c r="D48" s="73">
        <v>1</v>
      </c>
      <c r="E48" s="207">
        <f>D48*E46</f>
        <v>6</v>
      </c>
      <c r="F48" s="184"/>
      <c r="G48" s="211">
        <f>F48*E48</f>
        <v>0</v>
      </c>
      <c r="H48" s="211"/>
      <c r="I48" s="211"/>
      <c r="J48" s="211"/>
      <c r="K48" s="211"/>
      <c r="L48" s="211">
        <f>K48+I48+G48</f>
        <v>0</v>
      </c>
    </row>
    <row r="49" spans="1:12" ht="17.25" customHeight="1">
      <c r="A49" s="225">
        <v>9</v>
      </c>
      <c r="B49" s="134" t="s">
        <v>232</v>
      </c>
      <c r="C49" s="131" t="s">
        <v>136</v>
      </c>
      <c r="D49" s="132"/>
      <c r="E49" s="136">
        <v>6</v>
      </c>
      <c r="F49" s="184"/>
      <c r="G49" s="211"/>
      <c r="H49" s="211"/>
      <c r="I49" s="211"/>
      <c r="J49" s="211"/>
      <c r="K49" s="211"/>
      <c r="L49" s="211"/>
    </row>
    <row r="50" spans="1:12" ht="17.25" customHeight="1">
      <c r="A50" s="226"/>
      <c r="B50" s="254" t="s">
        <v>143</v>
      </c>
      <c r="C50" s="88" t="s">
        <v>0</v>
      </c>
      <c r="D50" s="72" t="s">
        <v>274</v>
      </c>
      <c r="E50" s="207">
        <f>E49*D50</f>
        <v>6</v>
      </c>
      <c r="F50" s="184"/>
      <c r="G50" s="211"/>
      <c r="H50" s="211"/>
      <c r="I50" s="211">
        <f>H50*E50</f>
        <v>0</v>
      </c>
      <c r="J50" s="211"/>
      <c r="K50" s="211"/>
      <c r="L50" s="211">
        <f>K50+I50+G50</f>
        <v>0</v>
      </c>
    </row>
    <row r="51" spans="1:12" ht="17.25" customHeight="1">
      <c r="A51" s="226"/>
      <c r="B51" s="135" t="s">
        <v>233</v>
      </c>
      <c r="C51" s="205" t="s">
        <v>136</v>
      </c>
      <c r="D51" s="72" t="s">
        <v>274</v>
      </c>
      <c r="E51" s="207">
        <f>E49*D51</f>
        <v>6</v>
      </c>
      <c r="F51" s="184"/>
      <c r="G51" s="211">
        <f>F51*E51</f>
        <v>0</v>
      </c>
      <c r="H51" s="211"/>
      <c r="I51" s="211"/>
      <c r="J51" s="211"/>
      <c r="K51" s="211"/>
      <c r="L51" s="211">
        <f>G51</f>
        <v>0</v>
      </c>
    </row>
    <row r="52" spans="1:12" ht="15.75" customHeight="1">
      <c r="A52" s="425"/>
      <c r="B52" s="233" t="s">
        <v>5</v>
      </c>
      <c r="C52" s="182"/>
      <c r="D52" s="182"/>
      <c r="E52" s="182"/>
      <c r="F52" s="183"/>
      <c r="G52" s="183">
        <f>SUM(G14:G51)</f>
        <v>0</v>
      </c>
      <c r="H52" s="183"/>
      <c r="I52" s="183">
        <f>SUM(I14:I51)</f>
        <v>0</v>
      </c>
      <c r="J52" s="183"/>
      <c r="K52" s="183"/>
      <c r="L52" s="183">
        <f>SUM(L14:L51)</f>
        <v>0</v>
      </c>
    </row>
    <row r="53" spans="1:12" ht="15.75" customHeight="1">
      <c r="A53" s="426"/>
      <c r="B53" s="99" t="s">
        <v>129</v>
      </c>
      <c r="C53" s="209">
        <v>0.05</v>
      </c>
      <c r="D53" s="182"/>
      <c r="E53" s="182"/>
      <c r="F53" s="183"/>
      <c r="G53" s="183"/>
      <c r="H53" s="183"/>
      <c r="I53" s="183"/>
      <c r="J53" s="183"/>
      <c r="K53" s="183"/>
      <c r="L53" s="184">
        <f>G52*C53</f>
        <v>0</v>
      </c>
    </row>
    <row r="54" spans="1:12" ht="15.75" customHeight="1">
      <c r="A54" s="426"/>
      <c r="B54" s="95" t="s">
        <v>5</v>
      </c>
      <c r="C54" s="93"/>
      <c r="D54" s="182"/>
      <c r="E54" s="182"/>
      <c r="F54" s="183"/>
      <c r="G54" s="183"/>
      <c r="H54" s="183"/>
      <c r="I54" s="183"/>
      <c r="J54" s="183"/>
      <c r="K54" s="183"/>
      <c r="L54" s="184">
        <f>L53+L52</f>
        <v>0</v>
      </c>
    </row>
    <row r="55" spans="1:12" ht="15.75" customHeight="1">
      <c r="A55" s="426"/>
      <c r="B55" s="182" t="s">
        <v>184</v>
      </c>
      <c r="C55" s="232">
        <v>0.75</v>
      </c>
      <c r="D55" s="182"/>
      <c r="E55" s="182"/>
      <c r="F55" s="183"/>
      <c r="G55" s="183"/>
      <c r="H55" s="183"/>
      <c r="I55" s="183"/>
      <c r="J55" s="183"/>
      <c r="K55" s="183"/>
      <c r="L55" s="184">
        <f>I52*C55</f>
        <v>0</v>
      </c>
    </row>
    <row r="56" spans="1:12" ht="15.75" customHeight="1">
      <c r="A56" s="426"/>
      <c r="B56" s="233" t="s">
        <v>5</v>
      </c>
      <c r="C56" s="182"/>
      <c r="D56" s="182"/>
      <c r="E56" s="182"/>
      <c r="F56" s="183"/>
      <c r="G56" s="183"/>
      <c r="H56" s="183"/>
      <c r="I56" s="183"/>
      <c r="J56" s="183"/>
      <c r="K56" s="183"/>
      <c r="L56" s="184">
        <f>L55+L54</f>
        <v>0</v>
      </c>
    </row>
    <row r="57" spans="1:12" ht="15.75" customHeight="1">
      <c r="A57" s="426"/>
      <c r="B57" s="182" t="s">
        <v>185</v>
      </c>
      <c r="C57" s="232">
        <v>0.08</v>
      </c>
      <c r="D57" s="182"/>
      <c r="E57" s="182"/>
      <c r="F57" s="183"/>
      <c r="G57" s="183"/>
      <c r="H57" s="183"/>
      <c r="I57" s="183"/>
      <c r="J57" s="183"/>
      <c r="K57" s="183"/>
      <c r="L57" s="184">
        <f>L56*C57</f>
        <v>0</v>
      </c>
    </row>
    <row r="58" spans="1:12" ht="15.75" customHeight="1">
      <c r="A58" s="426"/>
      <c r="B58" s="313" t="s">
        <v>5</v>
      </c>
      <c r="C58" s="235"/>
      <c r="D58" s="235"/>
      <c r="E58" s="235"/>
      <c r="F58" s="236"/>
      <c r="G58" s="236"/>
      <c r="H58" s="236"/>
      <c r="I58" s="236"/>
      <c r="J58" s="236"/>
      <c r="K58" s="236"/>
      <c r="L58" s="236">
        <f>L57+L56</f>
        <v>0</v>
      </c>
    </row>
    <row r="59" spans="1:12" ht="21" customHeight="1">
      <c r="A59" s="314"/>
      <c r="B59" s="531" t="s">
        <v>207</v>
      </c>
      <c r="C59" s="531"/>
      <c r="D59" s="531"/>
      <c r="E59" s="531"/>
      <c r="F59" s="315"/>
      <c r="G59" s="316"/>
      <c r="H59" s="317"/>
      <c r="I59" s="316"/>
      <c r="J59" s="316"/>
      <c r="K59" s="316"/>
      <c r="L59" s="318"/>
    </row>
    <row r="60" spans="1:12" ht="32.25" customHeight="1">
      <c r="A60" s="406">
        <v>1</v>
      </c>
      <c r="B60" s="263" t="s">
        <v>374</v>
      </c>
      <c r="C60" s="182" t="s">
        <v>133</v>
      </c>
      <c r="D60" s="182"/>
      <c r="E60" s="183">
        <v>22</v>
      </c>
      <c r="F60" s="184"/>
      <c r="G60" s="184"/>
      <c r="H60" s="184"/>
      <c r="I60" s="184"/>
      <c r="J60" s="184"/>
      <c r="K60" s="184"/>
      <c r="L60" s="184"/>
    </row>
    <row r="61" spans="1:12" ht="15.75" customHeight="1">
      <c r="A61" s="412"/>
      <c r="B61" s="254" t="s">
        <v>143</v>
      </c>
      <c r="C61" s="88" t="s">
        <v>0</v>
      </c>
      <c r="D61" s="184">
        <v>1</v>
      </c>
      <c r="E61" s="184">
        <f>E60*D61</f>
        <v>22</v>
      </c>
      <c r="F61" s="184"/>
      <c r="G61" s="184"/>
      <c r="H61" s="184"/>
      <c r="I61" s="184">
        <f>H61*E61</f>
        <v>0</v>
      </c>
      <c r="J61" s="184"/>
      <c r="K61" s="184"/>
      <c r="L61" s="184">
        <f>I61</f>
        <v>0</v>
      </c>
    </row>
    <row r="62" spans="1:12" ht="21" customHeight="1">
      <c r="A62" s="406">
        <v>2</v>
      </c>
      <c r="B62" s="233" t="s">
        <v>208</v>
      </c>
      <c r="C62" s="182" t="s">
        <v>133</v>
      </c>
      <c r="D62" s="183"/>
      <c r="E62" s="183">
        <v>14</v>
      </c>
      <c r="F62" s="184"/>
      <c r="G62" s="184"/>
      <c r="H62" s="184"/>
      <c r="I62" s="184"/>
      <c r="J62" s="184"/>
      <c r="K62" s="184"/>
      <c r="L62" s="184"/>
    </row>
    <row r="63" spans="1:12" ht="15.75" customHeight="1">
      <c r="A63" s="412"/>
      <c r="B63" s="254" t="s">
        <v>143</v>
      </c>
      <c r="C63" s="88" t="s">
        <v>0</v>
      </c>
      <c r="D63" s="184">
        <v>1</v>
      </c>
      <c r="E63" s="184">
        <f>E62*D63</f>
        <v>14</v>
      </c>
      <c r="F63" s="184"/>
      <c r="G63" s="184"/>
      <c r="H63" s="184"/>
      <c r="I63" s="184">
        <f>H63*E63</f>
        <v>0</v>
      </c>
      <c r="J63" s="184"/>
      <c r="K63" s="184"/>
      <c r="L63" s="184">
        <f>I63</f>
        <v>0</v>
      </c>
    </row>
    <row r="64" spans="1:12" ht="15.75" customHeight="1">
      <c r="A64" s="412"/>
      <c r="B64" s="234" t="s">
        <v>209</v>
      </c>
      <c r="C64" s="186" t="s">
        <v>133</v>
      </c>
      <c r="D64" s="184">
        <v>1.1</v>
      </c>
      <c r="E64" s="184">
        <f>E62*D64</f>
        <v>15.400000000000002</v>
      </c>
      <c r="F64" s="184"/>
      <c r="G64" s="184">
        <f>F64*E64</f>
        <v>0</v>
      </c>
      <c r="H64" s="184"/>
      <c r="I64" s="184"/>
      <c r="J64" s="184"/>
      <c r="K64" s="184"/>
      <c r="L64" s="184">
        <f>G64</f>
        <v>0</v>
      </c>
    </row>
    <row r="65" spans="1:12" ht="15.75" customHeight="1">
      <c r="A65" s="412"/>
      <c r="B65" s="234" t="s">
        <v>218</v>
      </c>
      <c r="C65" s="186" t="s">
        <v>124</v>
      </c>
      <c r="D65" s="186"/>
      <c r="E65" s="184">
        <v>160</v>
      </c>
      <c r="F65" s="184"/>
      <c r="G65" s="184">
        <f>F65*E65</f>
        <v>0</v>
      </c>
      <c r="H65" s="184"/>
      <c r="I65" s="184"/>
      <c r="J65" s="184"/>
      <c r="K65" s="184"/>
      <c r="L65" s="184">
        <f>G65</f>
        <v>0</v>
      </c>
    </row>
    <row r="66" spans="1:12" ht="15.75" customHeight="1">
      <c r="A66" s="406">
        <v>3</v>
      </c>
      <c r="B66" s="233" t="s">
        <v>375</v>
      </c>
      <c r="C66" s="182" t="s">
        <v>124</v>
      </c>
      <c r="D66" s="183"/>
      <c r="E66" s="183">
        <v>100</v>
      </c>
      <c r="F66" s="184"/>
      <c r="G66" s="184"/>
      <c r="H66" s="184"/>
      <c r="I66" s="184"/>
      <c r="J66" s="184"/>
      <c r="K66" s="184"/>
      <c r="L66" s="184"/>
    </row>
    <row r="67" spans="1:12" ht="15.75" customHeight="1">
      <c r="A67" s="412"/>
      <c r="B67" s="254" t="s">
        <v>143</v>
      </c>
      <c r="C67" s="88" t="s">
        <v>0</v>
      </c>
      <c r="D67" s="184">
        <v>1</v>
      </c>
      <c r="E67" s="184">
        <f>E66*D67</f>
        <v>100</v>
      </c>
      <c r="F67" s="184"/>
      <c r="G67" s="184"/>
      <c r="H67" s="184"/>
      <c r="I67" s="184">
        <f>H67*E67</f>
        <v>0</v>
      </c>
      <c r="J67" s="184"/>
      <c r="K67" s="184"/>
      <c r="L67" s="184">
        <f>I67</f>
        <v>0</v>
      </c>
    </row>
    <row r="68" spans="1:12" ht="15.75" customHeight="1">
      <c r="A68" s="412"/>
      <c r="B68" s="234" t="s">
        <v>376</v>
      </c>
      <c r="C68" s="186" t="s">
        <v>124</v>
      </c>
      <c r="D68" s="184">
        <v>1</v>
      </c>
      <c r="E68" s="184">
        <f>E66*D68</f>
        <v>100</v>
      </c>
      <c r="F68" s="184"/>
      <c r="G68" s="184">
        <f>F68*E68</f>
        <v>0</v>
      </c>
      <c r="H68" s="184"/>
      <c r="I68" s="184"/>
      <c r="J68" s="184"/>
      <c r="K68" s="184"/>
      <c r="L68" s="184">
        <f>G68</f>
        <v>0</v>
      </c>
    </row>
    <row r="69" spans="1:12" ht="15.75" customHeight="1">
      <c r="A69" s="412"/>
      <c r="B69" s="234" t="s">
        <v>218</v>
      </c>
      <c r="C69" s="186" t="s">
        <v>124</v>
      </c>
      <c r="D69" s="184">
        <v>1</v>
      </c>
      <c r="E69" s="184">
        <f>E66*D69</f>
        <v>100</v>
      </c>
      <c r="F69" s="184"/>
      <c r="G69" s="184">
        <f>F69*E69</f>
        <v>0</v>
      </c>
      <c r="H69" s="184"/>
      <c r="I69" s="184"/>
      <c r="J69" s="184"/>
      <c r="K69" s="184"/>
      <c r="L69" s="184">
        <f>G69</f>
        <v>0</v>
      </c>
    </row>
    <row r="70" spans="1:12" ht="32.25" customHeight="1">
      <c r="A70" s="406">
        <v>4</v>
      </c>
      <c r="B70" s="263" t="s">
        <v>402</v>
      </c>
      <c r="C70" s="182" t="s">
        <v>133</v>
      </c>
      <c r="D70" s="182"/>
      <c r="E70" s="183">
        <v>4</v>
      </c>
      <c r="F70" s="184"/>
      <c r="G70" s="184"/>
      <c r="H70" s="184"/>
      <c r="I70" s="184"/>
      <c r="J70" s="184"/>
      <c r="K70" s="184"/>
      <c r="L70" s="184"/>
    </row>
    <row r="71" spans="1:12" ht="15.75" customHeight="1">
      <c r="A71" s="412"/>
      <c r="B71" s="390" t="s">
        <v>143</v>
      </c>
      <c r="C71" s="126" t="s">
        <v>0</v>
      </c>
      <c r="D71" s="214">
        <v>1</v>
      </c>
      <c r="E71" s="214">
        <f>E70*D71</f>
        <v>4</v>
      </c>
      <c r="F71" s="184"/>
      <c r="G71" s="184"/>
      <c r="H71" s="184"/>
      <c r="I71" s="184">
        <f>H71*E71</f>
        <v>0</v>
      </c>
      <c r="J71" s="184"/>
      <c r="K71" s="184"/>
      <c r="L71" s="184">
        <f>I71</f>
        <v>0</v>
      </c>
    </row>
    <row r="72" spans="1:12" ht="15.75" customHeight="1">
      <c r="A72" s="310">
        <v>5</v>
      </c>
      <c r="B72" s="335" t="s">
        <v>401</v>
      </c>
      <c r="C72" s="131" t="s">
        <v>133</v>
      </c>
      <c r="D72" s="328"/>
      <c r="E72" s="136">
        <v>14.6</v>
      </c>
      <c r="F72" s="76"/>
      <c r="G72" s="77"/>
      <c r="H72" s="76"/>
      <c r="I72" s="77"/>
      <c r="J72" s="77"/>
      <c r="K72" s="77"/>
      <c r="L72" s="75"/>
    </row>
    <row r="73" spans="1:12" ht="15.75" customHeight="1">
      <c r="A73" s="305"/>
      <c r="B73" s="254" t="s">
        <v>143</v>
      </c>
      <c r="C73" s="327" t="s">
        <v>0</v>
      </c>
      <c r="D73" s="298">
        <v>1</v>
      </c>
      <c r="E73" s="298">
        <f>E72*D73</f>
        <v>14.6</v>
      </c>
      <c r="F73" s="298"/>
      <c r="G73" s="300"/>
      <c r="H73" s="298"/>
      <c r="I73" s="300">
        <f>H73*E73</f>
        <v>0</v>
      </c>
      <c r="J73" s="298"/>
      <c r="K73" s="298"/>
      <c r="L73" s="270">
        <f>K73+I73+G73</f>
        <v>0</v>
      </c>
    </row>
    <row r="74" spans="1:12" ht="15.75" customHeight="1">
      <c r="A74" s="305"/>
      <c r="B74" s="329" t="s">
        <v>288</v>
      </c>
      <c r="C74" s="200" t="s">
        <v>128</v>
      </c>
      <c r="D74" s="137">
        <v>1.75</v>
      </c>
      <c r="E74" s="330">
        <f>E72*D74</f>
        <v>25.55</v>
      </c>
      <c r="F74" s="200"/>
      <c r="G74" s="330"/>
      <c r="H74" s="200"/>
      <c r="I74" s="199"/>
      <c r="J74" s="330"/>
      <c r="K74" s="330">
        <f>J74*E74</f>
        <v>0</v>
      </c>
      <c r="L74" s="330">
        <f>K74</f>
        <v>0</v>
      </c>
    </row>
    <row r="75" spans="1:12" ht="15.75" customHeight="1">
      <c r="A75" s="406">
        <v>6</v>
      </c>
      <c r="B75" s="263" t="s">
        <v>377</v>
      </c>
      <c r="C75" s="117" t="s">
        <v>133</v>
      </c>
      <c r="D75" s="183"/>
      <c r="E75" s="183">
        <v>4</v>
      </c>
      <c r="F75" s="184"/>
      <c r="G75" s="184"/>
      <c r="H75" s="184"/>
      <c r="I75" s="184"/>
      <c r="J75" s="184"/>
      <c r="K75" s="184"/>
      <c r="L75" s="184"/>
    </row>
    <row r="76" spans="1:12" ht="15.75" customHeight="1">
      <c r="A76" s="412"/>
      <c r="B76" s="254" t="s">
        <v>143</v>
      </c>
      <c r="C76" s="88" t="s">
        <v>0</v>
      </c>
      <c r="D76" s="184">
        <v>1</v>
      </c>
      <c r="E76" s="184">
        <f>E75*D76</f>
        <v>4</v>
      </c>
      <c r="F76" s="184"/>
      <c r="G76" s="184"/>
      <c r="H76" s="184"/>
      <c r="I76" s="184">
        <f>H76*E76</f>
        <v>0</v>
      </c>
      <c r="J76" s="184"/>
      <c r="K76" s="184"/>
      <c r="L76" s="184">
        <f>I76</f>
        <v>0</v>
      </c>
    </row>
    <row r="77" spans="1:12" ht="15.75" customHeight="1">
      <c r="A77" s="412"/>
      <c r="B77" s="234" t="s">
        <v>244</v>
      </c>
      <c r="C77" s="186" t="s">
        <v>133</v>
      </c>
      <c r="D77" s="184">
        <v>1.02</v>
      </c>
      <c r="E77" s="184">
        <f>E75*D77</f>
        <v>4.08</v>
      </c>
      <c r="F77" s="58"/>
      <c r="G77" s="184">
        <f>F77*E77</f>
        <v>0</v>
      </c>
      <c r="H77" s="184"/>
      <c r="I77" s="184"/>
      <c r="J77" s="184"/>
      <c r="K77" s="184"/>
      <c r="L77" s="184">
        <f>G77</f>
        <v>0</v>
      </c>
    </row>
    <row r="78" spans="1:12" ht="15.75" customHeight="1">
      <c r="A78" s="412"/>
      <c r="B78" s="234" t="s">
        <v>123</v>
      </c>
      <c r="C78" s="186" t="s">
        <v>0</v>
      </c>
      <c r="D78" s="184">
        <v>1.31</v>
      </c>
      <c r="E78" s="184">
        <v>160</v>
      </c>
      <c r="F78" s="184"/>
      <c r="G78" s="184">
        <f>F78*E78</f>
        <v>0</v>
      </c>
      <c r="H78" s="184"/>
      <c r="I78" s="184"/>
      <c r="J78" s="184"/>
      <c r="K78" s="184"/>
      <c r="L78" s="184">
        <f>G78</f>
        <v>0</v>
      </c>
    </row>
    <row r="79" spans="1:12" ht="15.75" customHeight="1">
      <c r="A79" s="426"/>
      <c r="B79" s="233" t="s">
        <v>5</v>
      </c>
      <c r="C79" s="182"/>
      <c r="D79" s="182"/>
      <c r="E79" s="182"/>
      <c r="F79" s="183"/>
      <c r="G79" s="183">
        <f>SUM(G60:G78)</f>
        <v>0</v>
      </c>
      <c r="H79" s="183"/>
      <c r="I79" s="183"/>
      <c r="J79" s="183"/>
      <c r="K79" s="183"/>
      <c r="L79" s="183">
        <f>SUM(L61:L78)</f>
        <v>0</v>
      </c>
    </row>
    <row r="80" spans="1:12" ht="15.75" customHeight="1">
      <c r="A80" s="426"/>
      <c r="B80" s="99" t="s">
        <v>129</v>
      </c>
      <c r="C80" s="209">
        <v>0.05</v>
      </c>
      <c r="D80" s="182"/>
      <c r="E80" s="182"/>
      <c r="F80" s="183"/>
      <c r="G80" s="183"/>
      <c r="H80" s="183"/>
      <c r="I80" s="183"/>
      <c r="J80" s="183"/>
      <c r="K80" s="183"/>
      <c r="L80" s="184">
        <f>G79*C80</f>
        <v>0</v>
      </c>
    </row>
    <row r="81" spans="1:12" ht="15.75" customHeight="1">
      <c r="A81" s="426"/>
      <c r="B81" s="210" t="s">
        <v>5</v>
      </c>
      <c r="C81" s="93"/>
      <c r="D81" s="182"/>
      <c r="E81" s="182"/>
      <c r="F81" s="183"/>
      <c r="G81" s="183"/>
      <c r="H81" s="183"/>
      <c r="I81" s="183"/>
      <c r="J81" s="183"/>
      <c r="K81" s="183"/>
      <c r="L81" s="184">
        <f>L80+L79</f>
        <v>0</v>
      </c>
    </row>
    <row r="82" spans="1:12" ht="15.75" customHeight="1">
      <c r="A82" s="426"/>
      <c r="B82" s="182" t="s">
        <v>210</v>
      </c>
      <c r="C82" s="232">
        <v>0.1</v>
      </c>
      <c r="D82" s="182"/>
      <c r="E82" s="183"/>
      <c r="F82" s="183"/>
      <c r="G82" s="183"/>
      <c r="H82" s="183"/>
      <c r="I82" s="183"/>
      <c r="J82" s="183"/>
      <c r="K82" s="183"/>
      <c r="L82" s="184">
        <f>L81*C82</f>
        <v>0</v>
      </c>
    </row>
    <row r="83" spans="1:12" ht="15.75" customHeight="1">
      <c r="A83" s="426"/>
      <c r="B83" s="233" t="s">
        <v>211</v>
      </c>
      <c r="C83" s="233"/>
      <c r="D83" s="182"/>
      <c r="E83" s="183"/>
      <c r="F83" s="183"/>
      <c r="G83" s="183"/>
      <c r="H83" s="183"/>
      <c r="I83" s="183"/>
      <c r="J83" s="183"/>
      <c r="K83" s="183"/>
      <c r="L83" s="184">
        <f>L82+L81</f>
        <v>0</v>
      </c>
    </row>
    <row r="84" spans="1:12" ht="15.75" customHeight="1">
      <c r="A84" s="426"/>
      <c r="B84" s="182" t="s">
        <v>185</v>
      </c>
      <c r="C84" s="232">
        <v>0.08</v>
      </c>
      <c r="D84" s="182"/>
      <c r="E84" s="183"/>
      <c r="F84" s="183"/>
      <c r="G84" s="183"/>
      <c r="H84" s="183"/>
      <c r="I84" s="183"/>
      <c r="J84" s="183"/>
      <c r="K84" s="183"/>
      <c r="L84" s="184">
        <f>L83*C84</f>
        <v>0</v>
      </c>
    </row>
    <row r="85" spans="1:12" ht="15.75" customHeight="1">
      <c r="A85" s="426"/>
      <c r="B85" s="233" t="s">
        <v>211</v>
      </c>
      <c r="C85" s="233"/>
      <c r="D85" s="182"/>
      <c r="E85" s="183"/>
      <c r="F85" s="183"/>
      <c r="G85" s="183"/>
      <c r="H85" s="183"/>
      <c r="I85" s="183"/>
      <c r="J85" s="183"/>
      <c r="K85" s="183"/>
      <c r="L85" s="183">
        <f>L84+L83</f>
        <v>0</v>
      </c>
    </row>
    <row r="86" spans="1:12" ht="15.75" customHeight="1">
      <c r="A86" s="426"/>
      <c r="B86" s="233" t="s">
        <v>5</v>
      </c>
      <c r="C86" s="233"/>
      <c r="D86" s="182"/>
      <c r="E86" s="183"/>
      <c r="F86" s="183"/>
      <c r="G86" s="183"/>
      <c r="H86" s="183"/>
      <c r="I86" s="183"/>
      <c r="J86" s="183"/>
      <c r="K86" s="183"/>
      <c r="L86" s="183">
        <f>L85+L58</f>
        <v>0</v>
      </c>
    </row>
    <row r="87" spans="1:12" ht="15.75" customHeight="1">
      <c r="A87" s="374"/>
      <c r="B87" s="93" t="s">
        <v>120</v>
      </c>
      <c r="C87" s="94">
        <v>0.05</v>
      </c>
      <c r="D87" s="99"/>
      <c r="E87" s="100"/>
      <c r="F87" s="93"/>
      <c r="G87" s="91"/>
      <c r="H87" s="91"/>
      <c r="I87" s="91"/>
      <c r="J87" s="101"/>
      <c r="K87" s="101"/>
      <c r="L87" s="87">
        <f>L86*C87</f>
        <v>0</v>
      </c>
    </row>
    <row r="88" spans="1:12" ht="15.75" customHeight="1">
      <c r="A88" s="374"/>
      <c r="B88" s="95" t="s">
        <v>5</v>
      </c>
      <c r="C88" s="94"/>
      <c r="D88" s="99"/>
      <c r="E88" s="100"/>
      <c r="F88" s="93"/>
      <c r="G88" s="91"/>
      <c r="H88" s="91"/>
      <c r="I88" s="91"/>
      <c r="J88" s="101"/>
      <c r="K88" s="101"/>
      <c r="L88" s="87">
        <f>L87+L86</f>
        <v>0</v>
      </c>
    </row>
    <row r="89" spans="1:12" ht="15.75" customHeight="1">
      <c r="A89" s="374"/>
      <c r="B89" s="93" t="s">
        <v>132</v>
      </c>
      <c r="C89" s="94">
        <v>0.18</v>
      </c>
      <c r="D89" s="99"/>
      <c r="E89" s="100"/>
      <c r="F89" s="93"/>
      <c r="G89" s="91"/>
      <c r="H89" s="91"/>
      <c r="I89" s="91"/>
      <c r="J89" s="101"/>
      <c r="K89" s="101"/>
      <c r="L89" s="87">
        <f>L88*C89</f>
        <v>0</v>
      </c>
    </row>
    <row r="90" spans="1:12" ht="15.75" customHeight="1">
      <c r="A90" s="374"/>
      <c r="B90" s="95" t="s">
        <v>142</v>
      </c>
      <c r="C90" s="102"/>
      <c r="D90" s="102"/>
      <c r="E90" s="102"/>
      <c r="F90" s="102"/>
      <c r="G90" s="103"/>
      <c r="H90" s="103"/>
      <c r="I90" s="103"/>
      <c r="J90" s="103"/>
      <c r="K90" s="103"/>
      <c r="L90" s="104">
        <f>L89+L88</f>
        <v>0</v>
      </c>
    </row>
    <row r="91" spans="11:12" ht="13.5">
      <c r="K91" s="105"/>
      <c r="L91" s="105"/>
    </row>
  </sheetData>
  <sheetProtection/>
  <mergeCells count="10">
    <mergeCell ref="H10:I10"/>
    <mergeCell ref="J10:K10"/>
    <mergeCell ref="L10:L11"/>
    <mergeCell ref="B59:E59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2">
      <selection activeCell="J13" sqref="J13:J24"/>
    </sheetView>
  </sheetViews>
  <sheetFormatPr defaultColWidth="9.00390625" defaultRowHeight="12.75"/>
  <cols>
    <col min="1" max="1" width="6.25390625" style="65" customWidth="1"/>
    <col min="2" max="2" width="49.003906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383</v>
      </c>
      <c r="C2" s="64"/>
      <c r="D2" s="64"/>
      <c r="E2" s="255"/>
      <c r="F2" s="255"/>
      <c r="G2" s="255"/>
      <c r="H2" s="139"/>
      <c r="I2" s="66"/>
      <c r="J2" s="66"/>
      <c r="K2" s="66"/>
      <c r="L2" s="66"/>
    </row>
    <row r="3" spans="2:12" ht="16.5" customHeight="1">
      <c r="B3" s="64" t="s">
        <v>284</v>
      </c>
      <c r="C3" s="64"/>
      <c r="D3" s="64"/>
      <c r="E3" s="255"/>
      <c r="F3" s="255"/>
      <c r="G3" s="255"/>
      <c r="H3" s="139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285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215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10" spans="1:12" ht="40.5" customHeight="1">
      <c r="A10" s="512" t="s">
        <v>10</v>
      </c>
      <c r="B10" s="532" t="s">
        <v>11</v>
      </c>
      <c r="C10" s="532" t="s">
        <v>1</v>
      </c>
      <c r="D10" s="534" t="s">
        <v>2</v>
      </c>
      <c r="E10" s="515"/>
      <c r="F10" s="516" t="s">
        <v>3</v>
      </c>
      <c r="G10" s="517"/>
      <c r="H10" s="518" t="s">
        <v>4</v>
      </c>
      <c r="I10" s="519"/>
      <c r="J10" s="518" t="s">
        <v>181</v>
      </c>
      <c r="K10" s="519"/>
      <c r="L10" s="520" t="s">
        <v>5</v>
      </c>
    </row>
    <row r="11" spans="1:12" ht="56.25" customHeight="1">
      <c r="A11" s="513"/>
      <c r="B11" s="533"/>
      <c r="C11" s="533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521"/>
    </row>
    <row r="12" spans="1:12" ht="21.75" customHeight="1">
      <c r="A12" s="224" t="s">
        <v>8</v>
      </c>
      <c r="B12" s="224">
        <v>2</v>
      </c>
      <c r="C12" s="205">
        <v>3</v>
      </c>
      <c r="D12" s="72" t="s">
        <v>9</v>
      </c>
      <c r="E12" s="203">
        <v>5</v>
      </c>
      <c r="F12" s="205">
        <v>6</v>
      </c>
      <c r="G12" s="203">
        <v>7</v>
      </c>
      <c r="H12" s="205">
        <v>8</v>
      </c>
      <c r="I12" s="203">
        <v>9</v>
      </c>
      <c r="J12" s="203">
        <v>10</v>
      </c>
      <c r="K12" s="203">
        <v>11</v>
      </c>
      <c r="L12" s="224">
        <v>12</v>
      </c>
    </row>
    <row r="13" spans="1:12" ht="18" customHeight="1">
      <c r="A13" s="216">
        <v>1</v>
      </c>
      <c r="B13" s="238" t="s">
        <v>219</v>
      </c>
      <c r="C13" s="182" t="s">
        <v>136</v>
      </c>
      <c r="D13" s="182"/>
      <c r="E13" s="183">
        <v>2</v>
      </c>
      <c r="F13" s="184"/>
      <c r="G13" s="184"/>
      <c r="H13" s="184"/>
      <c r="I13" s="184"/>
      <c r="J13" s="184"/>
      <c r="K13" s="184"/>
      <c r="L13" s="184"/>
    </row>
    <row r="14" spans="1:12" ht="15.75" customHeight="1">
      <c r="A14" s="218"/>
      <c r="B14" s="254" t="s">
        <v>143</v>
      </c>
      <c r="C14" s="88" t="s">
        <v>0</v>
      </c>
      <c r="D14" s="184">
        <v>1</v>
      </c>
      <c r="E14" s="184">
        <f>E13*D14</f>
        <v>2</v>
      </c>
      <c r="F14" s="184"/>
      <c r="G14" s="184"/>
      <c r="H14" s="184"/>
      <c r="I14" s="184">
        <f>H14*E14</f>
        <v>0</v>
      </c>
      <c r="J14" s="184"/>
      <c r="K14" s="184"/>
      <c r="L14" s="184">
        <f>I14</f>
        <v>0</v>
      </c>
    </row>
    <row r="15" spans="1:12" ht="15.75" customHeight="1">
      <c r="A15" s="218"/>
      <c r="B15" s="254" t="s">
        <v>234</v>
      </c>
      <c r="C15" s="88" t="s">
        <v>135</v>
      </c>
      <c r="D15" s="186">
        <v>4.81</v>
      </c>
      <c r="E15" s="184">
        <f>E13*D15</f>
        <v>9.62</v>
      </c>
      <c r="F15" s="184"/>
      <c r="G15" s="184"/>
      <c r="H15" s="184"/>
      <c r="I15" s="184"/>
      <c r="J15" s="184"/>
      <c r="K15" s="184">
        <f>J15*E15</f>
        <v>0</v>
      </c>
      <c r="L15" s="184">
        <f>K15</f>
        <v>0</v>
      </c>
    </row>
    <row r="16" spans="1:12" ht="18" customHeight="1">
      <c r="A16" s="216">
        <v>2</v>
      </c>
      <c r="B16" s="238" t="s">
        <v>220</v>
      </c>
      <c r="C16" s="182" t="s">
        <v>133</v>
      </c>
      <c r="D16" s="182"/>
      <c r="E16" s="183">
        <v>0.9</v>
      </c>
      <c r="F16" s="184"/>
      <c r="G16" s="184"/>
      <c r="H16" s="184"/>
      <c r="I16" s="184"/>
      <c r="J16" s="184"/>
      <c r="K16" s="184"/>
      <c r="L16" s="184"/>
    </row>
    <row r="17" spans="1:12" ht="15.75" customHeight="1">
      <c r="A17" s="218"/>
      <c r="B17" s="260" t="s">
        <v>143</v>
      </c>
      <c r="C17" s="88" t="s">
        <v>0</v>
      </c>
      <c r="D17" s="184">
        <v>1</v>
      </c>
      <c r="E17" s="184">
        <f>E16*D17</f>
        <v>0.9</v>
      </c>
      <c r="F17" s="184"/>
      <c r="G17" s="184"/>
      <c r="H17" s="184"/>
      <c r="I17" s="184">
        <f>H17*E17</f>
        <v>0</v>
      </c>
      <c r="J17" s="184"/>
      <c r="K17" s="184"/>
      <c r="L17" s="184">
        <f>K17+I17+G17</f>
        <v>0</v>
      </c>
    </row>
    <row r="18" spans="1:12" ht="15.75" customHeight="1">
      <c r="A18" s="218"/>
      <c r="B18" s="261" t="s">
        <v>148</v>
      </c>
      <c r="C18" s="186" t="s">
        <v>133</v>
      </c>
      <c r="D18" s="186">
        <v>1.02</v>
      </c>
      <c r="E18" s="184">
        <f>E16*D18</f>
        <v>0.918</v>
      </c>
      <c r="F18" s="184"/>
      <c r="G18" s="184">
        <f>F18*E18</f>
        <v>0</v>
      </c>
      <c r="H18" s="184"/>
      <c r="I18" s="184"/>
      <c r="J18" s="184"/>
      <c r="K18" s="184"/>
      <c r="L18" s="184">
        <f>K18+I18+G18</f>
        <v>0</v>
      </c>
    </row>
    <row r="19" spans="1:12" ht="15.75" customHeight="1">
      <c r="A19" s="221"/>
      <c r="B19" s="261" t="s">
        <v>123</v>
      </c>
      <c r="C19" s="186" t="s">
        <v>0</v>
      </c>
      <c r="D19" s="186">
        <v>0.62</v>
      </c>
      <c r="E19" s="184">
        <f>E16*D19</f>
        <v>0.558</v>
      </c>
      <c r="F19" s="184"/>
      <c r="G19" s="184">
        <f>F19*E19</f>
        <v>0</v>
      </c>
      <c r="H19" s="184"/>
      <c r="I19" s="184"/>
      <c r="J19" s="184"/>
      <c r="K19" s="184"/>
      <c r="L19" s="184">
        <f>K19+I19+G19</f>
        <v>0</v>
      </c>
    </row>
    <row r="20" spans="1:12" ht="57.75" customHeight="1">
      <c r="A20" s="216">
        <v>3</v>
      </c>
      <c r="B20" s="217" t="s">
        <v>216</v>
      </c>
      <c r="C20" s="182" t="s">
        <v>136</v>
      </c>
      <c r="D20" s="182"/>
      <c r="E20" s="183">
        <v>2</v>
      </c>
      <c r="F20" s="237"/>
      <c r="G20" s="237"/>
      <c r="H20" s="237"/>
      <c r="I20" s="237"/>
      <c r="J20" s="237"/>
      <c r="K20" s="237"/>
      <c r="L20" s="237"/>
    </row>
    <row r="21" spans="1:12" ht="16.5" customHeight="1">
      <c r="A21" s="218"/>
      <c r="B21" s="254" t="s">
        <v>143</v>
      </c>
      <c r="C21" s="88" t="s">
        <v>0</v>
      </c>
      <c r="D21" s="184">
        <v>1</v>
      </c>
      <c r="E21" s="184">
        <f>E20*D21</f>
        <v>2</v>
      </c>
      <c r="F21" s="237"/>
      <c r="G21" s="237"/>
      <c r="H21" s="237"/>
      <c r="I21" s="237">
        <f>H21*E21</f>
        <v>0</v>
      </c>
      <c r="J21" s="237"/>
      <c r="K21" s="237"/>
      <c r="L21" s="237">
        <f>K21+I21+G21</f>
        <v>0</v>
      </c>
    </row>
    <row r="22" spans="1:12" ht="16.5" customHeight="1">
      <c r="A22" s="218"/>
      <c r="B22" s="261" t="s">
        <v>222</v>
      </c>
      <c r="C22" s="186" t="s">
        <v>135</v>
      </c>
      <c r="D22" s="186">
        <v>1.25</v>
      </c>
      <c r="E22" s="184">
        <f>E20*D22</f>
        <v>2.5</v>
      </c>
      <c r="F22" s="237"/>
      <c r="G22" s="237"/>
      <c r="H22" s="237"/>
      <c r="I22" s="237"/>
      <c r="J22" s="237"/>
      <c r="K22" s="237">
        <f>J22*E22</f>
        <v>0</v>
      </c>
      <c r="L22" s="237">
        <f>K22+I22+G22</f>
        <v>0</v>
      </c>
    </row>
    <row r="23" spans="1:12" ht="46.5" customHeight="1">
      <c r="A23" s="218"/>
      <c r="B23" s="262" t="s">
        <v>217</v>
      </c>
      <c r="C23" s="181" t="s">
        <v>136</v>
      </c>
      <c r="D23" s="214">
        <v>1</v>
      </c>
      <c r="E23" s="214">
        <f>E20*D23</f>
        <v>2</v>
      </c>
      <c r="F23" s="239"/>
      <c r="G23" s="239">
        <f>F23*E23</f>
        <v>0</v>
      </c>
      <c r="H23" s="239"/>
      <c r="I23" s="239"/>
      <c r="J23" s="239"/>
      <c r="K23" s="239"/>
      <c r="L23" s="239">
        <f>K23+I23+G23</f>
        <v>0</v>
      </c>
    </row>
    <row r="24" spans="1:12" ht="14.25" customHeight="1">
      <c r="A24" s="257"/>
      <c r="B24" s="217" t="s">
        <v>5</v>
      </c>
      <c r="C24" s="182"/>
      <c r="D24" s="182"/>
      <c r="E24" s="183"/>
      <c r="F24" s="212"/>
      <c r="G24" s="212">
        <f>SUM(G13:G23)</f>
        <v>0</v>
      </c>
      <c r="H24" s="212"/>
      <c r="I24" s="212"/>
      <c r="J24" s="212"/>
      <c r="K24" s="212"/>
      <c r="L24" s="212">
        <f>SUM(L13:L23)</f>
        <v>0</v>
      </c>
    </row>
    <row r="25" spans="1:12" ht="15" customHeight="1">
      <c r="A25" s="257"/>
      <c r="B25" s="99" t="s">
        <v>129</v>
      </c>
      <c r="C25" s="209">
        <v>0.05</v>
      </c>
      <c r="D25" s="182"/>
      <c r="E25" s="183"/>
      <c r="F25" s="183"/>
      <c r="G25" s="183"/>
      <c r="H25" s="183"/>
      <c r="I25" s="183"/>
      <c r="J25" s="183"/>
      <c r="K25" s="183"/>
      <c r="L25" s="184">
        <f>G24*C25</f>
        <v>0</v>
      </c>
    </row>
    <row r="26" spans="1:12" ht="15" customHeight="1">
      <c r="A26" s="223"/>
      <c r="B26" s="245" t="s">
        <v>5</v>
      </c>
      <c r="C26" s="192"/>
      <c r="D26" s="240"/>
      <c r="E26" s="241"/>
      <c r="F26" s="241"/>
      <c r="G26" s="241"/>
      <c r="H26" s="241"/>
      <c r="I26" s="241"/>
      <c r="J26" s="241"/>
      <c r="K26" s="241"/>
      <c r="L26" s="185">
        <f>L25+L24</f>
        <v>0</v>
      </c>
    </row>
    <row r="27" spans="1:12" ht="15" customHeight="1">
      <c r="A27" s="223"/>
      <c r="B27" s="182" t="s">
        <v>223</v>
      </c>
      <c r="C27" s="232">
        <v>0.1</v>
      </c>
      <c r="D27" s="182"/>
      <c r="E27" s="183"/>
      <c r="F27" s="183"/>
      <c r="G27" s="183"/>
      <c r="H27" s="183"/>
      <c r="I27" s="183"/>
      <c r="J27" s="183"/>
      <c r="K27" s="183"/>
      <c r="L27" s="184">
        <f>L26*C27</f>
        <v>0</v>
      </c>
    </row>
    <row r="28" spans="1:12" ht="15" customHeight="1">
      <c r="A28" s="223"/>
      <c r="B28" s="238" t="s">
        <v>5</v>
      </c>
      <c r="C28" s="182"/>
      <c r="D28" s="182"/>
      <c r="E28" s="183"/>
      <c r="F28" s="183"/>
      <c r="G28" s="183"/>
      <c r="H28" s="183"/>
      <c r="I28" s="183"/>
      <c r="J28" s="183"/>
      <c r="K28" s="183"/>
      <c r="L28" s="184">
        <f>L27+L26</f>
        <v>0</v>
      </c>
    </row>
    <row r="29" spans="1:12" ht="15" customHeight="1">
      <c r="A29" s="223"/>
      <c r="B29" s="182" t="s">
        <v>185</v>
      </c>
      <c r="C29" s="232">
        <v>0.08</v>
      </c>
      <c r="D29" s="182"/>
      <c r="E29" s="183"/>
      <c r="F29" s="183"/>
      <c r="G29" s="183"/>
      <c r="H29" s="183"/>
      <c r="I29" s="183"/>
      <c r="J29" s="183"/>
      <c r="K29" s="183"/>
      <c r="L29" s="184">
        <f>L28*C29</f>
        <v>0</v>
      </c>
    </row>
    <row r="30" spans="1:12" ht="15" customHeight="1">
      <c r="A30" s="223"/>
      <c r="B30" s="238" t="s">
        <v>5</v>
      </c>
      <c r="C30" s="182"/>
      <c r="D30" s="182"/>
      <c r="E30" s="183"/>
      <c r="F30" s="183"/>
      <c r="G30" s="183"/>
      <c r="H30" s="183"/>
      <c r="I30" s="183"/>
      <c r="J30" s="183"/>
      <c r="K30" s="183"/>
      <c r="L30" s="184">
        <f>SUM(L28:L29)</f>
        <v>0</v>
      </c>
    </row>
    <row r="31" spans="2:12" ht="15" customHeight="1">
      <c r="B31" s="93" t="s">
        <v>120</v>
      </c>
      <c r="C31" s="94">
        <v>0.03</v>
      </c>
      <c r="D31" s="99"/>
      <c r="E31" s="100"/>
      <c r="F31" s="93"/>
      <c r="G31" s="91"/>
      <c r="H31" s="91"/>
      <c r="I31" s="91"/>
      <c r="J31" s="101"/>
      <c r="K31" s="101"/>
      <c r="L31" s="87">
        <f>L30*C31</f>
        <v>0</v>
      </c>
    </row>
    <row r="32" spans="2:12" ht="15" customHeight="1">
      <c r="B32" s="95" t="s">
        <v>5</v>
      </c>
      <c r="C32" s="94"/>
      <c r="D32" s="99"/>
      <c r="E32" s="100"/>
      <c r="F32" s="93"/>
      <c r="G32" s="91"/>
      <c r="H32" s="91"/>
      <c r="I32" s="91"/>
      <c r="J32" s="101"/>
      <c r="K32" s="101"/>
      <c r="L32" s="87">
        <f>L31+L30</f>
        <v>0</v>
      </c>
    </row>
    <row r="33" spans="2:12" ht="15" customHeight="1">
      <c r="B33" s="93" t="s">
        <v>132</v>
      </c>
      <c r="C33" s="94">
        <v>0.18</v>
      </c>
      <c r="D33" s="99"/>
      <c r="E33" s="100"/>
      <c r="F33" s="93"/>
      <c r="G33" s="91"/>
      <c r="H33" s="91"/>
      <c r="I33" s="91"/>
      <c r="J33" s="101"/>
      <c r="K33" s="101"/>
      <c r="L33" s="87">
        <f>L32*C33</f>
        <v>0</v>
      </c>
    </row>
    <row r="34" spans="2:12" ht="15" customHeight="1">
      <c r="B34" s="95" t="s">
        <v>142</v>
      </c>
      <c r="C34" s="102"/>
      <c r="D34" s="102"/>
      <c r="E34" s="102"/>
      <c r="F34" s="102"/>
      <c r="G34" s="103"/>
      <c r="H34" s="103"/>
      <c r="I34" s="103"/>
      <c r="J34" s="103"/>
      <c r="K34" s="103"/>
      <c r="L34" s="104">
        <f>L33+L32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46">
      <selection activeCell="J13" sqref="J13:J70"/>
    </sheetView>
  </sheetViews>
  <sheetFormatPr defaultColWidth="8.75390625" defaultRowHeight="12.75"/>
  <cols>
    <col min="1" max="1" width="4.25390625" style="65" customWidth="1"/>
    <col min="2" max="2" width="44.87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383</v>
      </c>
      <c r="C2" s="64"/>
      <c r="D2" s="64"/>
      <c r="E2" s="255"/>
      <c r="F2" s="255"/>
      <c r="G2" s="255"/>
      <c r="H2" s="139"/>
      <c r="I2" s="66"/>
      <c r="J2" s="66"/>
      <c r="K2" s="66"/>
      <c r="L2" s="66"/>
    </row>
    <row r="3" spans="2:12" ht="16.5" customHeight="1">
      <c r="B3" s="64" t="s">
        <v>284</v>
      </c>
      <c r="C3" s="64"/>
      <c r="D3" s="64"/>
      <c r="E3" s="255"/>
      <c r="F3" s="255"/>
      <c r="G3" s="255"/>
      <c r="H3" s="139"/>
      <c r="I3" s="66"/>
      <c r="J3" s="66"/>
      <c r="K3" s="66"/>
      <c r="L3" s="66"/>
    </row>
    <row r="4" spans="2:12" ht="16.5" customHeight="1">
      <c r="B4" s="139"/>
      <c r="C4" s="139"/>
      <c r="D4" s="139"/>
      <c r="E4" s="139"/>
      <c r="F4" s="139"/>
      <c r="G4" s="139"/>
      <c r="H4" s="139"/>
      <c r="I4" s="66"/>
      <c r="J4" s="66"/>
      <c r="K4" s="66"/>
      <c r="L4" s="66"/>
    </row>
    <row r="5" spans="2:12" ht="21" customHeight="1">
      <c r="B5" s="66"/>
      <c r="C5" s="64" t="s">
        <v>390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201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512" t="s">
        <v>10</v>
      </c>
      <c r="B9" s="123"/>
      <c r="C9" s="70"/>
      <c r="D9" s="514" t="s">
        <v>2</v>
      </c>
      <c r="E9" s="515"/>
      <c r="F9" s="516" t="s">
        <v>3</v>
      </c>
      <c r="G9" s="517"/>
      <c r="H9" s="518" t="s">
        <v>4</v>
      </c>
      <c r="I9" s="519"/>
      <c r="J9" s="518" t="s">
        <v>126</v>
      </c>
      <c r="K9" s="519"/>
      <c r="L9" s="520" t="s">
        <v>145</v>
      </c>
    </row>
    <row r="10" spans="1:12" ht="72" customHeight="1">
      <c r="A10" s="513"/>
      <c r="B10" s="83" t="s">
        <v>11</v>
      </c>
      <c r="C10" s="84" t="s">
        <v>1</v>
      </c>
      <c r="D10" s="121" t="s">
        <v>127</v>
      </c>
      <c r="E10" s="71" t="s">
        <v>6</v>
      </c>
      <c r="F10" s="72" t="s">
        <v>7</v>
      </c>
      <c r="G10" s="73" t="s">
        <v>5</v>
      </c>
      <c r="H10" s="74" t="s">
        <v>7</v>
      </c>
      <c r="I10" s="73" t="s">
        <v>5</v>
      </c>
      <c r="J10" s="74" t="s">
        <v>7</v>
      </c>
      <c r="K10" s="73" t="s">
        <v>5</v>
      </c>
      <c r="L10" s="521"/>
    </row>
    <row r="11" spans="1:12" ht="13.5">
      <c r="A11" s="196" t="s">
        <v>8</v>
      </c>
      <c r="B11" s="197">
        <v>2</v>
      </c>
      <c r="C11" s="198">
        <v>3</v>
      </c>
      <c r="D11" s="256" t="s">
        <v>9</v>
      </c>
      <c r="E11" s="199">
        <v>5</v>
      </c>
      <c r="F11" s="200">
        <v>6</v>
      </c>
      <c r="G11" s="199">
        <v>7</v>
      </c>
      <c r="H11" s="200">
        <v>8</v>
      </c>
      <c r="I11" s="199">
        <v>9</v>
      </c>
      <c r="J11" s="199">
        <v>10</v>
      </c>
      <c r="K11" s="199">
        <v>11</v>
      </c>
      <c r="L11" s="196">
        <v>12</v>
      </c>
    </row>
    <row r="12" spans="1:12" ht="16.5">
      <c r="A12" s="401"/>
      <c r="B12" s="536" t="s">
        <v>186</v>
      </c>
      <c r="C12" s="537"/>
      <c r="D12" s="537"/>
      <c r="E12" s="537"/>
      <c r="F12" s="78"/>
      <c r="G12" s="78"/>
      <c r="H12" s="79"/>
      <c r="I12" s="78"/>
      <c r="J12" s="78"/>
      <c r="K12" s="78"/>
      <c r="L12" s="80"/>
    </row>
    <row r="13" spans="1:12" ht="13.5">
      <c r="A13" s="427">
        <v>1</v>
      </c>
      <c r="B13" s="90" t="s">
        <v>381</v>
      </c>
      <c r="C13" s="404" t="s">
        <v>136</v>
      </c>
      <c r="D13" s="405"/>
      <c r="E13" s="405">
        <v>1</v>
      </c>
      <c r="F13" s="91"/>
      <c r="G13" s="87"/>
      <c r="H13" s="403"/>
      <c r="I13" s="87"/>
      <c r="J13" s="87"/>
      <c r="K13" s="87"/>
      <c r="L13" s="87"/>
    </row>
    <row r="14" spans="1:12" ht="13.5">
      <c r="A14" s="402"/>
      <c r="B14" s="254" t="s">
        <v>143</v>
      </c>
      <c r="C14" s="88" t="s">
        <v>0</v>
      </c>
      <c r="D14" s="81">
        <v>1</v>
      </c>
      <c r="E14" s="214">
        <f>E13*D14</f>
        <v>1</v>
      </c>
      <c r="F14" s="214"/>
      <c r="G14" s="214"/>
      <c r="H14" s="213"/>
      <c r="I14" s="213">
        <f>H14*E14</f>
        <v>0</v>
      </c>
      <c r="J14" s="207"/>
      <c r="K14" s="207"/>
      <c r="L14" s="213">
        <f>K14+I14+G14</f>
        <v>0</v>
      </c>
    </row>
    <row r="15" spans="1:12" ht="13.5">
      <c r="A15" s="402"/>
      <c r="B15" s="82" t="s">
        <v>382</v>
      </c>
      <c r="C15" s="186" t="s">
        <v>124</v>
      </c>
      <c r="D15" s="184">
        <v>1</v>
      </c>
      <c r="E15" s="184">
        <f>E13*D15</f>
        <v>1</v>
      </c>
      <c r="F15" s="184"/>
      <c r="G15" s="184">
        <f>F15*E15</f>
        <v>0</v>
      </c>
      <c r="H15" s="213"/>
      <c r="I15" s="213"/>
      <c r="J15" s="207"/>
      <c r="K15" s="207"/>
      <c r="L15" s="213">
        <f>K15+I15+G15</f>
        <v>0</v>
      </c>
    </row>
    <row r="16" spans="1:12" ht="27">
      <c r="A16" s="225">
        <v>2</v>
      </c>
      <c r="B16" s="217" t="s">
        <v>378</v>
      </c>
      <c r="C16" s="182" t="s">
        <v>124</v>
      </c>
      <c r="D16" s="182"/>
      <c r="E16" s="183">
        <v>40</v>
      </c>
      <c r="F16" s="214"/>
      <c r="G16" s="214"/>
      <c r="H16" s="213"/>
      <c r="I16" s="213"/>
      <c r="J16" s="207"/>
      <c r="K16" s="207"/>
      <c r="L16" s="213"/>
    </row>
    <row r="17" spans="1:12" ht="13.5">
      <c r="A17" s="226"/>
      <c r="B17" s="254" t="s">
        <v>143</v>
      </c>
      <c r="C17" s="88" t="s">
        <v>0</v>
      </c>
      <c r="D17" s="81">
        <v>1</v>
      </c>
      <c r="E17" s="214">
        <f>E16*D17</f>
        <v>40</v>
      </c>
      <c r="F17" s="214"/>
      <c r="G17" s="214"/>
      <c r="H17" s="213"/>
      <c r="I17" s="213">
        <f>H17*E17</f>
        <v>0</v>
      </c>
      <c r="J17" s="207"/>
      <c r="K17" s="207"/>
      <c r="L17" s="213">
        <f>K17+I17+G17</f>
        <v>0</v>
      </c>
    </row>
    <row r="18" spans="1:12" ht="13.5">
      <c r="A18" s="226"/>
      <c r="B18" s="82" t="s">
        <v>187</v>
      </c>
      <c r="C18" s="186" t="s">
        <v>124</v>
      </c>
      <c r="D18" s="184">
        <v>1</v>
      </c>
      <c r="E18" s="184">
        <f>E16*D18</f>
        <v>40</v>
      </c>
      <c r="F18" s="184"/>
      <c r="G18" s="184">
        <f>F18*E18</f>
        <v>0</v>
      </c>
      <c r="H18" s="213"/>
      <c r="I18" s="213"/>
      <c r="J18" s="207"/>
      <c r="K18" s="207"/>
      <c r="L18" s="213">
        <f>K18+I18+G18</f>
        <v>0</v>
      </c>
    </row>
    <row r="19" spans="1:12" ht="27">
      <c r="A19" s="225">
        <v>3</v>
      </c>
      <c r="B19" s="217" t="s">
        <v>379</v>
      </c>
      <c r="C19" s="182" t="s">
        <v>124</v>
      </c>
      <c r="D19" s="183"/>
      <c r="E19" s="183">
        <v>60</v>
      </c>
      <c r="F19" s="214"/>
      <c r="G19" s="185"/>
      <c r="H19" s="213"/>
      <c r="I19" s="213"/>
      <c r="J19" s="215"/>
      <c r="K19" s="215"/>
      <c r="L19" s="213"/>
    </row>
    <row r="20" spans="1:12" ht="13.5">
      <c r="A20" s="226"/>
      <c r="B20" s="254" t="s">
        <v>143</v>
      </c>
      <c r="C20" s="88" t="s">
        <v>0</v>
      </c>
      <c r="D20" s="81">
        <v>1</v>
      </c>
      <c r="E20" s="184">
        <f>E19*D20</f>
        <v>60</v>
      </c>
      <c r="F20" s="214"/>
      <c r="G20" s="185"/>
      <c r="H20" s="213"/>
      <c r="I20" s="213">
        <f>H20*E20</f>
        <v>0</v>
      </c>
      <c r="J20" s="215"/>
      <c r="K20" s="215"/>
      <c r="L20" s="213">
        <f>K20+I20+G20</f>
        <v>0</v>
      </c>
    </row>
    <row r="21" spans="1:12" ht="13.5">
      <c r="A21" s="226"/>
      <c r="B21" s="82" t="s">
        <v>188</v>
      </c>
      <c r="C21" s="186" t="s">
        <v>124</v>
      </c>
      <c r="D21" s="184">
        <v>1</v>
      </c>
      <c r="E21" s="184">
        <f>E19*D21</f>
        <v>60</v>
      </c>
      <c r="F21" s="184"/>
      <c r="G21" s="185">
        <f>F21*E21</f>
        <v>0</v>
      </c>
      <c r="H21" s="213"/>
      <c r="I21" s="213"/>
      <c r="J21" s="215"/>
      <c r="K21" s="215"/>
      <c r="L21" s="213">
        <f>K21+I21+G21</f>
        <v>0</v>
      </c>
    </row>
    <row r="22" spans="1:12" ht="13.5">
      <c r="A22" s="406">
        <v>4</v>
      </c>
      <c r="B22" s="217" t="s">
        <v>189</v>
      </c>
      <c r="C22" s="182" t="s">
        <v>136</v>
      </c>
      <c r="D22" s="183"/>
      <c r="E22" s="183">
        <f>E24+E25</f>
        <v>8</v>
      </c>
      <c r="F22" s="184"/>
      <c r="G22" s="185"/>
      <c r="H22" s="184"/>
      <c r="I22" s="184"/>
      <c r="J22" s="185"/>
      <c r="K22" s="185"/>
      <c r="L22" s="213"/>
    </row>
    <row r="23" spans="1:12" ht="13.5">
      <c r="A23" s="412"/>
      <c r="B23" s="254" t="s">
        <v>143</v>
      </c>
      <c r="C23" s="88" t="s">
        <v>0</v>
      </c>
      <c r="D23" s="81">
        <v>1</v>
      </c>
      <c r="E23" s="184">
        <f>E22*D23</f>
        <v>8</v>
      </c>
      <c r="F23" s="184"/>
      <c r="G23" s="185"/>
      <c r="H23" s="184"/>
      <c r="I23" s="184">
        <f>H23*E23</f>
        <v>0</v>
      </c>
      <c r="J23" s="185"/>
      <c r="K23" s="185"/>
      <c r="L23" s="213">
        <f>K23+I23+G23</f>
        <v>0</v>
      </c>
    </row>
    <row r="24" spans="1:12" ht="13.5">
      <c r="A24" s="412"/>
      <c r="B24" s="82" t="s">
        <v>190</v>
      </c>
      <c r="C24" s="186" t="s">
        <v>136</v>
      </c>
      <c r="D24" s="186"/>
      <c r="E24" s="184">
        <v>5</v>
      </c>
      <c r="F24" s="184"/>
      <c r="G24" s="185">
        <f>F24*E24</f>
        <v>0</v>
      </c>
      <c r="H24" s="184"/>
      <c r="I24" s="184"/>
      <c r="J24" s="185"/>
      <c r="K24" s="185"/>
      <c r="L24" s="213">
        <f>K24+I24+G24</f>
        <v>0</v>
      </c>
    </row>
    <row r="25" spans="1:12" ht="13.5">
      <c r="A25" s="412"/>
      <c r="B25" s="82" t="s">
        <v>191</v>
      </c>
      <c r="C25" s="186" t="s">
        <v>136</v>
      </c>
      <c r="D25" s="186"/>
      <c r="E25" s="184">
        <v>3</v>
      </c>
      <c r="F25" s="184"/>
      <c r="G25" s="185">
        <f>F25*E25</f>
        <v>0</v>
      </c>
      <c r="H25" s="184"/>
      <c r="I25" s="184"/>
      <c r="J25" s="185"/>
      <c r="K25" s="185"/>
      <c r="L25" s="213">
        <f>K25+I25+G25</f>
        <v>0</v>
      </c>
    </row>
    <row r="26" spans="1:12" ht="19.5" customHeight="1">
      <c r="A26" s="115">
        <v>5</v>
      </c>
      <c r="B26" s="210" t="s">
        <v>192</v>
      </c>
      <c r="C26" s="99" t="s">
        <v>124</v>
      </c>
      <c r="D26" s="99"/>
      <c r="E26" s="118">
        <v>15</v>
      </c>
      <c r="F26" s="219"/>
      <c r="G26" s="220"/>
      <c r="H26" s="219"/>
      <c r="I26" s="220"/>
      <c r="J26" s="207"/>
      <c r="K26" s="207"/>
      <c r="L26" s="172"/>
    </row>
    <row r="27" spans="1:12" ht="13.5">
      <c r="A27" s="226"/>
      <c r="B27" s="254" t="s">
        <v>143</v>
      </c>
      <c r="C27" s="88" t="s">
        <v>0</v>
      </c>
      <c r="D27" s="213">
        <v>1</v>
      </c>
      <c r="E27" s="213">
        <f>E26*D27</f>
        <v>15</v>
      </c>
      <c r="F27" s="219"/>
      <c r="G27" s="220"/>
      <c r="H27" s="213"/>
      <c r="I27" s="213">
        <f>H27*E27</f>
        <v>0</v>
      </c>
      <c r="J27" s="207"/>
      <c r="K27" s="207"/>
      <c r="L27" s="213">
        <f>K27+I27+G27</f>
        <v>0</v>
      </c>
    </row>
    <row r="28" spans="1:12" ht="13.5">
      <c r="A28" s="226"/>
      <c r="B28" s="82" t="s">
        <v>193</v>
      </c>
      <c r="C28" s="186" t="s">
        <v>124</v>
      </c>
      <c r="D28" s="184">
        <v>1</v>
      </c>
      <c r="E28" s="184">
        <f>E26*D28</f>
        <v>15</v>
      </c>
      <c r="F28" s="184"/>
      <c r="G28" s="184">
        <f>F28*E28</f>
        <v>0</v>
      </c>
      <c r="H28" s="219"/>
      <c r="I28" s="220"/>
      <c r="J28" s="207"/>
      <c r="K28" s="207"/>
      <c r="L28" s="213">
        <f>K28+I28+G28</f>
        <v>0</v>
      </c>
    </row>
    <row r="29" spans="1:12" ht="18" customHeight="1">
      <c r="A29" s="115">
        <v>6</v>
      </c>
      <c r="B29" s="210" t="s">
        <v>194</v>
      </c>
      <c r="C29" s="99" t="s">
        <v>124</v>
      </c>
      <c r="D29" s="118"/>
      <c r="E29" s="118">
        <v>35</v>
      </c>
      <c r="F29" s="184"/>
      <c r="G29" s="185"/>
      <c r="H29" s="184"/>
      <c r="I29" s="184"/>
      <c r="J29" s="185"/>
      <c r="K29" s="185"/>
      <c r="L29" s="184"/>
    </row>
    <row r="30" spans="1:12" ht="13.5">
      <c r="A30" s="226"/>
      <c r="B30" s="254" t="s">
        <v>144</v>
      </c>
      <c r="C30" s="88" t="s">
        <v>0</v>
      </c>
      <c r="D30" s="184">
        <v>1</v>
      </c>
      <c r="E30" s="184">
        <f>E29*D30</f>
        <v>35</v>
      </c>
      <c r="F30" s="184"/>
      <c r="G30" s="185"/>
      <c r="H30" s="184"/>
      <c r="I30" s="184">
        <f>H30*E30</f>
        <v>0</v>
      </c>
      <c r="J30" s="185"/>
      <c r="K30" s="185"/>
      <c r="L30" s="185">
        <f>K30+I30+G30</f>
        <v>0</v>
      </c>
    </row>
    <row r="31" spans="1:12" ht="13.5">
      <c r="A31" s="226"/>
      <c r="B31" s="82" t="s">
        <v>340</v>
      </c>
      <c r="C31" s="186" t="s">
        <v>124</v>
      </c>
      <c r="D31" s="81">
        <v>1</v>
      </c>
      <c r="E31" s="184">
        <f>E29*D31</f>
        <v>35</v>
      </c>
      <c r="F31" s="184"/>
      <c r="G31" s="185">
        <f>F31*E31</f>
        <v>0</v>
      </c>
      <c r="H31" s="184"/>
      <c r="I31" s="184"/>
      <c r="J31" s="185"/>
      <c r="K31" s="185"/>
      <c r="L31" s="185">
        <f>K31+I31+G31</f>
        <v>0</v>
      </c>
    </row>
    <row r="32" spans="1:12" ht="19.5" customHeight="1">
      <c r="A32" s="225">
        <v>7</v>
      </c>
      <c r="B32" s="210" t="s">
        <v>195</v>
      </c>
      <c r="C32" s="99" t="s">
        <v>136</v>
      </c>
      <c r="D32" s="118"/>
      <c r="E32" s="183">
        <v>15</v>
      </c>
      <c r="F32" s="184"/>
      <c r="G32" s="185"/>
      <c r="H32" s="184"/>
      <c r="I32" s="184"/>
      <c r="J32" s="185"/>
      <c r="K32" s="185"/>
      <c r="L32" s="185"/>
    </row>
    <row r="33" spans="1:12" ht="13.5">
      <c r="A33" s="226"/>
      <c r="B33" s="254" t="s">
        <v>144</v>
      </c>
      <c r="C33" s="88" t="s">
        <v>0</v>
      </c>
      <c r="D33" s="81">
        <v>1</v>
      </c>
      <c r="E33" s="184">
        <f>E32*D33</f>
        <v>15</v>
      </c>
      <c r="F33" s="184"/>
      <c r="G33" s="185"/>
      <c r="H33" s="184"/>
      <c r="I33" s="184">
        <f>H33*E33</f>
        <v>0</v>
      </c>
      <c r="J33" s="185"/>
      <c r="K33" s="185"/>
      <c r="L33" s="185">
        <f aca="true" t="shared" si="0" ref="L33:L38">K33+I33+G33</f>
        <v>0</v>
      </c>
    </row>
    <row r="34" spans="1:12" ht="13.5">
      <c r="A34" s="226"/>
      <c r="B34" s="82" t="s">
        <v>341</v>
      </c>
      <c r="C34" s="186" t="s">
        <v>136</v>
      </c>
      <c r="D34" s="186"/>
      <c r="E34" s="184">
        <v>5</v>
      </c>
      <c r="F34" s="184"/>
      <c r="G34" s="184">
        <f>F34*E34</f>
        <v>0</v>
      </c>
      <c r="H34" s="219"/>
      <c r="I34" s="220"/>
      <c r="J34" s="207"/>
      <c r="K34" s="207"/>
      <c r="L34" s="185">
        <f t="shared" si="0"/>
        <v>0</v>
      </c>
    </row>
    <row r="35" spans="1:12" ht="13.5">
      <c r="A35" s="226"/>
      <c r="B35" s="82" t="s">
        <v>400</v>
      </c>
      <c r="C35" s="186" t="s">
        <v>136</v>
      </c>
      <c r="D35" s="186"/>
      <c r="E35" s="184">
        <v>3</v>
      </c>
      <c r="F35" s="184"/>
      <c r="G35" s="184">
        <f>F35*E35</f>
        <v>0</v>
      </c>
      <c r="H35" s="219"/>
      <c r="I35" s="220"/>
      <c r="J35" s="207"/>
      <c r="K35" s="207"/>
      <c r="L35" s="185">
        <f t="shared" si="0"/>
        <v>0</v>
      </c>
    </row>
    <row r="36" spans="1:12" ht="13.5">
      <c r="A36" s="226"/>
      <c r="B36" s="82" t="s">
        <v>380</v>
      </c>
      <c r="C36" s="186" t="s">
        <v>136</v>
      </c>
      <c r="D36" s="186"/>
      <c r="E36" s="184">
        <v>6</v>
      </c>
      <c r="F36" s="184"/>
      <c r="G36" s="185">
        <f>F36*E36</f>
        <v>0</v>
      </c>
      <c r="H36" s="184"/>
      <c r="I36" s="184"/>
      <c r="J36" s="185"/>
      <c r="K36" s="185"/>
      <c r="L36" s="185">
        <f t="shared" si="0"/>
        <v>0</v>
      </c>
    </row>
    <row r="37" spans="1:12" ht="13.5">
      <c r="A37" s="226"/>
      <c r="B37" s="82" t="s">
        <v>196</v>
      </c>
      <c r="C37" s="186" t="s">
        <v>136</v>
      </c>
      <c r="D37" s="186"/>
      <c r="E37" s="184">
        <v>1</v>
      </c>
      <c r="F37" s="184"/>
      <c r="G37" s="185">
        <f>F37*E37</f>
        <v>0</v>
      </c>
      <c r="H37" s="184"/>
      <c r="I37" s="184"/>
      <c r="J37" s="185"/>
      <c r="K37" s="185"/>
      <c r="L37" s="185">
        <f t="shared" si="0"/>
        <v>0</v>
      </c>
    </row>
    <row r="38" spans="1:12" ht="13.5">
      <c r="A38" s="226"/>
      <c r="B38" s="258" t="s">
        <v>123</v>
      </c>
      <c r="C38" s="175" t="s">
        <v>0</v>
      </c>
      <c r="D38" s="175">
        <v>0.24</v>
      </c>
      <c r="E38" s="184">
        <f>E32*D38</f>
        <v>3.5999999999999996</v>
      </c>
      <c r="F38" s="184"/>
      <c r="G38" s="185">
        <f>F38*E38</f>
        <v>0</v>
      </c>
      <c r="H38" s="184"/>
      <c r="I38" s="184"/>
      <c r="J38" s="185"/>
      <c r="K38" s="185"/>
      <c r="L38" s="185">
        <f t="shared" si="0"/>
        <v>0</v>
      </c>
    </row>
    <row r="39" spans="1:12" ht="13.5">
      <c r="A39" s="406">
        <v>8</v>
      </c>
      <c r="B39" s="217" t="s">
        <v>197</v>
      </c>
      <c r="C39" s="182" t="s">
        <v>171</v>
      </c>
      <c r="D39" s="182"/>
      <c r="E39" s="183">
        <v>2</v>
      </c>
      <c r="F39" s="184"/>
      <c r="G39" s="185"/>
      <c r="H39" s="184"/>
      <c r="I39" s="184"/>
      <c r="J39" s="185"/>
      <c r="K39" s="185"/>
      <c r="L39" s="185"/>
    </row>
    <row r="40" spans="1:12" ht="13.5">
      <c r="A40" s="412"/>
      <c r="B40" s="254" t="s">
        <v>143</v>
      </c>
      <c r="C40" s="88" t="s">
        <v>0</v>
      </c>
      <c r="D40" s="184">
        <v>1</v>
      </c>
      <c r="E40" s="184">
        <f>E39*D40</f>
        <v>2</v>
      </c>
      <c r="F40" s="184"/>
      <c r="G40" s="185"/>
      <c r="H40" s="184"/>
      <c r="I40" s="184">
        <f>H40*E40</f>
        <v>0</v>
      </c>
      <c r="J40" s="185"/>
      <c r="K40" s="185"/>
      <c r="L40" s="185">
        <f>K40+I40+G40</f>
        <v>0</v>
      </c>
    </row>
    <row r="41" spans="1:12" ht="27">
      <c r="A41" s="412"/>
      <c r="B41" s="82" t="s">
        <v>282</v>
      </c>
      <c r="C41" s="186" t="s">
        <v>171</v>
      </c>
      <c r="D41" s="184">
        <v>1</v>
      </c>
      <c r="E41" s="184">
        <f>E39*D41</f>
        <v>2</v>
      </c>
      <c r="F41" s="184"/>
      <c r="G41" s="185">
        <f>F41*E41</f>
        <v>0</v>
      </c>
      <c r="H41" s="184"/>
      <c r="I41" s="184"/>
      <c r="J41" s="185"/>
      <c r="K41" s="185"/>
      <c r="L41" s="185">
        <f>K41+I41+G41</f>
        <v>0</v>
      </c>
    </row>
    <row r="42" spans="1:12" ht="13.5">
      <c r="A42" s="428"/>
      <c r="B42" s="244" t="s">
        <v>123</v>
      </c>
      <c r="C42" s="175" t="s">
        <v>0</v>
      </c>
      <c r="D42" s="175">
        <v>0.37</v>
      </c>
      <c r="E42" s="184">
        <f>E39*D42</f>
        <v>0.74</v>
      </c>
      <c r="F42" s="184"/>
      <c r="G42" s="185">
        <f>F42*E42</f>
        <v>0</v>
      </c>
      <c r="H42" s="184"/>
      <c r="I42" s="184"/>
      <c r="J42" s="185"/>
      <c r="K42" s="185"/>
      <c r="L42" s="185">
        <f>K42+I42+G42</f>
        <v>0</v>
      </c>
    </row>
    <row r="43" spans="1:12" ht="13.5">
      <c r="A43" s="406">
        <v>9</v>
      </c>
      <c r="B43" s="217" t="s">
        <v>198</v>
      </c>
      <c r="C43" s="182" t="s">
        <v>171</v>
      </c>
      <c r="D43" s="182"/>
      <c r="E43" s="183">
        <v>1</v>
      </c>
      <c r="F43" s="184"/>
      <c r="G43" s="185"/>
      <c r="H43" s="184"/>
      <c r="I43" s="184"/>
      <c r="J43" s="185"/>
      <c r="K43" s="185"/>
      <c r="L43" s="185"/>
    </row>
    <row r="44" spans="1:12" ht="13.5">
      <c r="A44" s="412"/>
      <c r="B44" s="254" t="s">
        <v>143</v>
      </c>
      <c r="C44" s="88" t="s">
        <v>0</v>
      </c>
      <c r="D44" s="184">
        <v>1</v>
      </c>
      <c r="E44" s="184">
        <f>E43*D44</f>
        <v>1</v>
      </c>
      <c r="F44" s="184"/>
      <c r="G44" s="185"/>
      <c r="H44" s="184"/>
      <c r="I44" s="184">
        <f>H44*E44</f>
        <v>0</v>
      </c>
      <c r="J44" s="185"/>
      <c r="K44" s="185"/>
      <c r="L44" s="185">
        <f>K44+I44+G44</f>
        <v>0</v>
      </c>
    </row>
    <row r="45" spans="1:12" ht="27">
      <c r="A45" s="412"/>
      <c r="B45" s="82" t="s">
        <v>283</v>
      </c>
      <c r="C45" s="186" t="s">
        <v>171</v>
      </c>
      <c r="D45" s="184">
        <v>1</v>
      </c>
      <c r="E45" s="184">
        <f>E43*D45</f>
        <v>1</v>
      </c>
      <c r="F45" s="184"/>
      <c r="G45" s="185">
        <f>F45*E45</f>
        <v>0</v>
      </c>
      <c r="H45" s="184"/>
      <c r="I45" s="184"/>
      <c r="J45" s="185"/>
      <c r="K45" s="185"/>
      <c r="L45" s="185">
        <f>K45+I45+G45</f>
        <v>0</v>
      </c>
    </row>
    <row r="46" spans="1:12" ht="13.5">
      <c r="A46" s="428"/>
      <c r="B46" s="244" t="s">
        <v>123</v>
      </c>
      <c r="C46" s="175" t="s">
        <v>0</v>
      </c>
      <c r="D46" s="175">
        <v>1.32</v>
      </c>
      <c r="E46" s="184">
        <f>E43*D46</f>
        <v>1.32</v>
      </c>
      <c r="F46" s="184"/>
      <c r="G46" s="185">
        <f>F46*E46</f>
        <v>0</v>
      </c>
      <c r="H46" s="184"/>
      <c r="I46" s="184"/>
      <c r="J46" s="185"/>
      <c r="K46" s="185"/>
      <c r="L46" s="185">
        <f>K46+I46+G46</f>
        <v>0</v>
      </c>
    </row>
    <row r="47" spans="1:12" ht="13.5">
      <c r="A47" s="406">
        <v>10</v>
      </c>
      <c r="B47" s="210" t="s">
        <v>199</v>
      </c>
      <c r="C47" s="99" t="s">
        <v>172</v>
      </c>
      <c r="D47" s="99"/>
      <c r="E47" s="118">
        <v>1</v>
      </c>
      <c r="F47" s="184"/>
      <c r="G47" s="185"/>
      <c r="H47" s="184"/>
      <c r="I47" s="184"/>
      <c r="J47" s="185"/>
      <c r="K47" s="185"/>
      <c r="L47" s="185"/>
    </row>
    <row r="48" spans="1:12" ht="13.5">
      <c r="A48" s="412"/>
      <c r="B48" s="254" t="s">
        <v>143</v>
      </c>
      <c r="C48" s="88" t="s">
        <v>0</v>
      </c>
      <c r="D48" s="81">
        <v>1</v>
      </c>
      <c r="E48" s="81">
        <f>E47*D48</f>
        <v>1</v>
      </c>
      <c r="F48" s="184"/>
      <c r="G48" s="185"/>
      <c r="H48" s="184"/>
      <c r="I48" s="184">
        <f>H48*E48</f>
        <v>0</v>
      </c>
      <c r="J48" s="185"/>
      <c r="K48" s="185"/>
      <c r="L48" s="185">
        <f>K48+I48+G48</f>
        <v>0</v>
      </c>
    </row>
    <row r="49" spans="1:12" ht="13.5">
      <c r="A49" s="412"/>
      <c r="B49" s="82" t="s">
        <v>200</v>
      </c>
      <c r="C49" s="186" t="s">
        <v>136</v>
      </c>
      <c r="D49" s="184">
        <v>1</v>
      </c>
      <c r="E49" s="184">
        <f>E47*D49</f>
        <v>1</v>
      </c>
      <c r="F49" s="184"/>
      <c r="G49" s="185">
        <f>F49*E49</f>
        <v>0</v>
      </c>
      <c r="H49" s="184"/>
      <c r="I49" s="184"/>
      <c r="J49" s="185"/>
      <c r="K49" s="185"/>
      <c r="L49" s="185">
        <f>K49+I49+G49</f>
        <v>0</v>
      </c>
    </row>
    <row r="50" spans="1:12" ht="13.5">
      <c r="A50" s="412"/>
      <c r="B50" s="258" t="s">
        <v>123</v>
      </c>
      <c r="C50" s="191" t="s">
        <v>0</v>
      </c>
      <c r="D50" s="191">
        <v>0.11</v>
      </c>
      <c r="E50" s="214">
        <f>E47*D50</f>
        <v>0.11</v>
      </c>
      <c r="F50" s="214"/>
      <c r="G50" s="222">
        <f>F50*E50</f>
        <v>0</v>
      </c>
      <c r="H50" s="214"/>
      <c r="I50" s="214"/>
      <c r="J50" s="222"/>
      <c r="K50" s="222"/>
      <c r="L50" s="222">
        <f>K50+I50+G50</f>
        <v>0</v>
      </c>
    </row>
    <row r="51" spans="1:12" ht="13.5">
      <c r="A51" s="406">
        <v>11</v>
      </c>
      <c r="B51" s="210" t="s">
        <v>230</v>
      </c>
      <c r="C51" s="99" t="s">
        <v>136</v>
      </c>
      <c r="D51" s="99"/>
      <c r="E51" s="183">
        <v>1</v>
      </c>
      <c r="F51" s="184"/>
      <c r="G51" s="184"/>
      <c r="H51" s="184"/>
      <c r="I51" s="184"/>
      <c r="J51" s="184"/>
      <c r="K51" s="184"/>
      <c r="L51" s="184"/>
    </row>
    <row r="52" spans="1:12" ht="13.5">
      <c r="A52" s="412"/>
      <c r="B52" s="254" t="s">
        <v>143</v>
      </c>
      <c r="C52" s="88" t="s">
        <v>0</v>
      </c>
      <c r="D52" s="175">
        <v>1</v>
      </c>
      <c r="E52" s="81">
        <f>E51*D52</f>
        <v>1</v>
      </c>
      <c r="F52" s="184"/>
      <c r="G52" s="185"/>
      <c r="H52" s="184"/>
      <c r="I52" s="184">
        <f>H52*E52</f>
        <v>0</v>
      </c>
      <c r="J52" s="185"/>
      <c r="K52" s="185"/>
      <c r="L52" s="185">
        <f>K52+I52+G52</f>
        <v>0</v>
      </c>
    </row>
    <row r="53" spans="1:12" ht="27">
      <c r="A53" s="412"/>
      <c r="B53" s="244" t="s">
        <v>231</v>
      </c>
      <c r="C53" s="175" t="s">
        <v>172</v>
      </c>
      <c r="D53" s="175">
        <v>1</v>
      </c>
      <c r="E53" s="184">
        <f>E51*D53</f>
        <v>1</v>
      </c>
      <c r="F53" s="184"/>
      <c r="G53" s="184">
        <f>F53*E53</f>
        <v>0</v>
      </c>
      <c r="H53" s="184"/>
      <c r="I53" s="184"/>
      <c r="J53" s="184"/>
      <c r="K53" s="184"/>
      <c r="L53" s="184">
        <f>G53</f>
        <v>0</v>
      </c>
    </row>
    <row r="54" spans="1:12" ht="12.75">
      <c r="A54" s="429"/>
      <c r="B54" s="95" t="s">
        <v>5</v>
      </c>
      <c r="C54" s="94"/>
      <c r="D54" s="59"/>
      <c r="E54" s="60"/>
      <c r="F54" s="61"/>
      <c r="G54" s="61">
        <f>SUM(G12:G53)</f>
        <v>0</v>
      </c>
      <c r="H54" s="61"/>
      <c r="I54" s="61"/>
      <c r="J54" s="61"/>
      <c r="K54" s="61"/>
      <c r="L54" s="57">
        <f>SUM(L12:L53)</f>
        <v>0</v>
      </c>
    </row>
    <row r="55" spans="1:12" ht="12.75">
      <c r="A55" s="173"/>
      <c r="B55" s="93" t="s">
        <v>129</v>
      </c>
      <c r="C55" s="94">
        <v>0.05</v>
      </c>
      <c r="D55" s="59"/>
      <c r="E55" s="60"/>
      <c r="F55" s="61"/>
      <c r="G55" s="61"/>
      <c r="H55" s="61"/>
      <c r="I55" s="61"/>
      <c r="J55" s="61"/>
      <c r="K55" s="61"/>
      <c r="L55" s="58">
        <f>G54*C55</f>
        <v>0</v>
      </c>
    </row>
    <row r="56" spans="1:12" ht="13.5">
      <c r="A56" s="92"/>
      <c r="B56" s="95" t="s">
        <v>5</v>
      </c>
      <c r="C56" s="94"/>
      <c r="D56" s="59"/>
      <c r="E56" s="60"/>
      <c r="F56" s="61"/>
      <c r="G56" s="61"/>
      <c r="H56" s="61"/>
      <c r="I56" s="61"/>
      <c r="J56" s="61"/>
      <c r="K56" s="61"/>
      <c r="L56" s="58">
        <f>L55+L54</f>
        <v>0</v>
      </c>
    </row>
    <row r="57" spans="1:12" ht="13.5">
      <c r="A57" s="63"/>
      <c r="B57" s="96" t="s">
        <v>130</v>
      </c>
      <c r="C57" s="62">
        <v>0.1</v>
      </c>
      <c r="D57" s="59"/>
      <c r="E57" s="60"/>
      <c r="F57" s="61"/>
      <c r="G57" s="61"/>
      <c r="H57" s="61"/>
      <c r="I57" s="61"/>
      <c r="J57" s="61"/>
      <c r="K57" s="61"/>
      <c r="L57" s="58">
        <f>L56*C57</f>
        <v>0</v>
      </c>
    </row>
    <row r="58" spans="1:12" ht="13.5">
      <c r="A58" s="63"/>
      <c r="B58" s="97" t="s">
        <v>122</v>
      </c>
      <c r="C58" s="62"/>
      <c r="D58" s="59"/>
      <c r="E58" s="60"/>
      <c r="F58" s="61"/>
      <c r="G58" s="61"/>
      <c r="H58" s="61"/>
      <c r="I58" s="61"/>
      <c r="J58" s="61"/>
      <c r="K58" s="61"/>
      <c r="L58" s="58">
        <f>L57+L56</f>
        <v>0</v>
      </c>
    </row>
    <row r="59" spans="1:12" ht="13.5">
      <c r="A59" s="98"/>
      <c r="B59" s="93" t="s">
        <v>131</v>
      </c>
      <c r="C59" s="94">
        <v>0.08</v>
      </c>
      <c r="D59" s="99"/>
      <c r="E59" s="100"/>
      <c r="F59" s="93"/>
      <c r="G59" s="91"/>
      <c r="H59" s="91"/>
      <c r="I59" s="91"/>
      <c r="J59" s="101"/>
      <c r="K59" s="101"/>
      <c r="L59" s="87">
        <f>L58*C59</f>
        <v>0</v>
      </c>
    </row>
    <row r="60" spans="2:12" ht="13.5">
      <c r="B60" s="95" t="s">
        <v>5</v>
      </c>
      <c r="C60" s="94"/>
      <c r="D60" s="99"/>
      <c r="E60" s="100"/>
      <c r="F60" s="93"/>
      <c r="G60" s="91"/>
      <c r="H60" s="91"/>
      <c r="I60" s="91"/>
      <c r="J60" s="101"/>
      <c r="K60" s="101"/>
      <c r="L60" s="87">
        <f>L59+L58</f>
        <v>0</v>
      </c>
    </row>
    <row r="61" spans="2:12" ht="13.5">
      <c r="B61" s="93" t="s">
        <v>120</v>
      </c>
      <c r="C61" s="94">
        <v>0.05</v>
      </c>
      <c r="D61" s="99"/>
      <c r="E61" s="100"/>
      <c r="F61" s="93"/>
      <c r="G61" s="91"/>
      <c r="H61" s="91"/>
      <c r="I61" s="91"/>
      <c r="J61" s="101"/>
      <c r="K61" s="101"/>
      <c r="L61" s="87">
        <f>L60*C61</f>
        <v>0</v>
      </c>
    </row>
    <row r="62" spans="2:12" ht="13.5">
      <c r="B62" s="95" t="s">
        <v>5</v>
      </c>
      <c r="C62" s="94"/>
      <c r="D62" s="99"/>
      <c r="E62" s="100"/>
      <c r="F62" s="93"/>
      <c r="G62" s="91"/>
      <c r="H62" s="91"/>
      <c r="I62" s="91"/>
      <c r="J62" s="101"/>
      <c r="K62" s="101"/>
      <c r="L62" s="87">
        <f>L61+L60</f>
        <v>0</v>
      </c>
    </row>
    <row r="63" spans="2:12" ht="13.5">
      <c r="B63" s="93" t="s">
        <v>132</v>
      </c>
      <c r="C63" s="94">
        <v>0.18</v>
      </c>
      <c r="D63" s="99"/>
      <c r="E63" s="100"/>
      <c r="F63" s="93"/>
      <c r="G63" s="91"/>
      <c r="H63" s="91"/>
      <c r="I63" s="91"/>
      <c r="J63" s="101"/>
      <c r="K63" s="101"/>
      <c r="L63" s="87">
        <f>L62*C63</f>
        <v>0</v>
      </c>
    </row>
    <row r="64" spans="2:12" ht="13.5">
      <c r="B64" s="95" t="s">
        <v>142</v>
      </c>
      <c r="C64" s="102"/>
      <c r="D64" s="102"/>
      <c r="E64" s="102"/>
      <c r="F64" s="102"/>
      <c r="G64" s="103"/>
      <c r="H64" s="103"/>
      <c r="I64" s="103"/>
      <c r="J64" s="103"/>
      <c r="K64" s="103"/>
      <c r="L64" s="104">
        <f>L63+L62</f>
        <v>0</v>
      </c>
    </row>
    <row r="65" ht="13.5">
      <c r="L65" s="106"/>
    </row>
    <row r="66" ht="13.5">
      <c r="L66" s="105"/>
    </row>
    <row r="67" ht="13.5">
      <c r="L67" s="105"/>
    </row>
    <row r="72" ht="13.5">
      <c r="L72" s="105"/>
    </row>
  </sheetData>
  <sheetProtection/>
  <mergeCells count="7">
    <mergeCell ref="L9:L10"/>
    <mergeCell ref="B12:E12"/>
    <mergeCell ref="A9:A10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20">
      <selection activeCell="J29" sqref="J29"/>
    </sheetView>
  </sheetViews>
  <sheetFormatPr defaultColWidth="8.75390625" defaultRowHeight="12.75"/>
  <cols>
    <col min="1" max="1" width="4.25390625" style="65" customWidth="1"/>
    <col min="2" max="2" width="52.375" style="65" customWidth="1"/>
    <col min="3" max="3" width="10.875" style="65" customWidth="1"/>
    <col min="4" max="4" width="8.75390625" style="65" customWidth="1"/>
    <col min="5" max="5" width="11.00390625" style="65" customWidth="1"/>
    <col min="6" max="6" width="8.875" style="65" customWidth="1"/>
    <col min="7" max="7" width="11.75390625" style="65" customWidth="1"/>
    <col min="8" max="8" width="9.125" style="65" customWidth="1"/>
    <col min="9" max="9" width="13.875" style="65" customWidth="1"/>
    <col min="10" max="10" width="12.875" style="65" customWidth="1"/>
    <col min="11" max="16384" width="8.75390625" style="65" customWidth="1"/>
  </cols>
  <sheetData>
    <row r="2" spans="2:10" ht="18" customHeight="1">
      <c r="B2" s="64" t="s">
        <v>383</v>
      </c>
      <c r="C2" s="64"/>
      <c r="D2" s="64"/>
      <c r="E2" s="255"/>
      <c r="F2" s="255"/>
      <c r="G2" s="255"/>
      <c r="H2" s="139"/>
      <c r="I2" s="66"/>
      <c r="J2" s="66"/>
    </row>
    <row r="3" spans="2:10" ht="16.5" customHeight="1">
      <c r="B3" s="64" t="s">
        <v>284</v>
      </c>
      <c r="C3" s="64"/>
      <c r="D3" s="64"/>
      <c r="E3" s="255"/>
      <c r="F3" s="255"/>
      <c r="G3" s="255"/>
      <c r="H3" s="139"/>
      <c r="I3" s="66"/>
      <c r="J3" s="66"/>
    </row>
    <row r="4" spans="2:9" ht="16.5" customHeight="1">
      <c r="B4" s="139"/>
      <c r="C4" s="139"/>
      <c r="D4" s="139"/>
      <c r="E4" s="139"/>
      <c r="F4" s="139"/>
      <c r="G4" s="139"/>
      <c r="H4" s="139"/>
      <c r="I4" s="66"/>
    </row>
    <row r="5" spans="2:9" ht="21" customHeight="1">
      <c r="B5" s="66"/>
      <c r="C5" s="64" t="s">
        <v>338</v>
      </c>
      <c r="D5" s="64"/>
      <c r="E5" s="64"/>
      <c r="F5" s="64"/>
      <c r="G5" s="64"/>
      <c r="H5" s="66"/>
      <c r="I5" s="66"/>
    </row>
    <row r="6" spans="2:9" ht="18.75" customHeight="1">
      <c r="B6" s="66"/>
      <c r="C6" s="66" t="s">
        <v>314</v>
      </c>
      <c r="D6" s="66"/>
      <c r="E6" s="66"/>
      <c r="F6" s="66"/>
      <c r="G6" s="66"/>
      <c r="H6" s="66"/>
      <c r="I6" s="66"/>
    </row>
    <row r="7" spans="2:9" ht="16.5" customHeight="1">
      <c r="B7" s="66"/>
      <c r="C7" s="66"/>
      <c r="D7" s="66"/>
      <c r="E7" s="66"/>
      <c r="F7" s="66"/>
      <c r="G7" s="66"/>
      <c r="H7" s="66"/>
      <c r="I7" s="66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ht="42.75" customHeight="1">
      <c r="A9" s="538" t="s">
        <v>315</v>
      </c>
      <c r="B9" s="538" t="s">
        <v>316</v>
      </c>
      <c r="C9" s="538" t="s">
        <v>317</v>
      </c>
      <c r="D9" s="538" t="s">
        <v>318</v>
      </c>
      <c r="E9" s="540" t="s">
        <v>3</v>
      </c>
      <c r="F9" s="540"/>
      <c r="G9" s="541" t="s">
        <v>319</v>
      </c>
      <c r="H9" s="542"/>
      <c r="I9" s="538" t="s">
        <v>5</v>
      </c>
    </row>
    <row r="10" spans="1:9" ht="51" customHeight="1">
      <c r="A10" s="539"/>
      <c r="B10" s="539"/>
      <c r="C10" s="539"/>
      <c r="D10" s="539"/>
      <c r="E10" s="377" t="s">
        <v>320</v>
      </c>
      <c r="F10" s="377" t="s">
        <v>6</v>
      </c>
      <c r="G10" s="377" t="s">
        <v>320</v>
      </c>
      <c r="H10" s="377" t="s">
        <v>6</v>
      </c>
      <c r="I10" s="539"/>
    </row>
    <row r="11" spans="1:9" ht="15" customHeight="1">
      <c r="A11" s="378">
        <v>1</v>
      </c>
      <c r="B11" s="379" t="s">
        <v>339</v>
      </c>
      <c r="C11" s="378" t="s">
        <v>321</v>
      </c>
      <c r="D11" s="380">
        <v>1</v>
      </c>
      <c r="E11" s="380"/>
      <c r="F11" s="380">
        <f>D11*E11</f>
        <v>0</v>
      </c>
      <c r="G11" s="380"/>
      <c r="H11" s="380">
        <f>G11*D11</f>
        <v>0</v>
      </c>
      <c r="I11" s="380">
        <f>H11+F11</f>
        <v>0</v>
      </c>
    </row>
    <row r="12" spans="1:9" ht="15" customHeight="1">
      <c r="A12" s="378">
        <v>2</v>
      </c>
      <c r="B12" s="381" t="s">
        <v>322</v>
      </c>
      <c r="C12" s="378" t="s">
        <v>321</v>
      </c>
      <c r="D12" s="380">
        <v>2</v>
      </c>
      <c r="E12" s="380"/>
      <c r="F12" s="380">
        <f>D12*E12</f>
        <v>0</v>
      </c>
      <c r="G12" s="380"/>
      <c r="H12" s="380">
        <f>G12*D12</f>
        <v>0</v>
      </c>
      <c r="I12" s="380">
        <f>H12+F12</f>
        <v>0</v>
      </c>
    </row>
    <row r="13" spans="1:9" ht="15" customHeight="1">
      <c r="A13" s="378">
        <v>3</v>
      </c>
      <c r="B13" s="379" t="s">
        <v>323</v>
      </c>
      <c r="C13" s="378" t="s">
        <v>321</v>
      </c>
      <c r="D13" s="380">
        <v>1</v>
      </c>
      <c r="E13" s="380"/>
      <c r="F13" s="380">
        <f>D13*E13</f>
        <v>0</v>
      </c>
      <c r="G13" s="380"/>
      <c r="H13" s="380">
        <f>G13*D13</f>
        <v>0</v>
      </c>
      <c r="I13" s="380">
        <f>H13+F13</f>
        <v>0</v>
      </c>
    </row>
    <row r="14" spans="1:9" ht="15" customHeight="1">
      <c r="A14" s="378">
        <v>4</v>
      </c>
      <c r="B14" s="381" t="s">
        <v>324</v>
      </c>
      <c r="C14" s="378" t="s">
        <v>321</v>
      </c>
      <c r="D14" s="380">
        <v>1</v>
      </c>
      <c r="E14" s="380"/>
      <c r="F14" s="380">
        <f aca="true" t="shared" si="0" ref="F14:F26">D14*E14</f>
        <v>0</v>
      </c>
      <c r="G14" s="380"/>
      <c r="H14" s="380">
        <f aca="true" t="shared" si="1" ref="H14:H24">G14*D14</f>
        <v>0</v>
      </c>
      <c r="I14" s="380">
        <f aca="true" t="shared" si="2" ref="I14:I26">H14+F14</f>
        <v>0</v>
      </c>
    </row>
    <row r="15" spans="1:9" ht="15" customHeight="1">
      <c r="A15" s="378">
        <v>5</v>
      </c>
      <c r="B15" s="381" t="s">
        <v>325</v>
      </c>
      <c r="C15" s="378" t="s">
        <v>124</v>
      </c>
      <c r="D15" s="380">
        <v>60</v>
      </c>
      <c r="E15" s="380"/>
      <c r="F15" s="380">
        <f t="shared" si="0"/>
        <v>0</v>
      </c>
      <c r="G15" s="380"/>
      <c r="H15" s="380">
        <f t="shared" si="1"/>
        <v>0</v>
      </c>
      <c r="I15" s="380">
        <f t="shared" si="2"/>
        <v>0</v>
      </c>
    </row>
    <row r="16" spans="1:9" ht="15" customHeight="1">
      <c r="A16" s="378">
        <v>6</v>
      </c>
      <c r="B16" s="381" t="s">
        <v>326</v>
      </c>
      <c r="C16" s="378" t="s">
        <v>124</v>
      </c>
      <c r="D16" s="380">
        <v>12</v>
      </c>
      <c r="E16" s="380"/>
      <c r="F16" s="380">
        <f t="shared" si="0"/>
        <v>0</v>
      </c>
      <c r="G16" s="380"/>
      <c r="H16" s="380">
        <f t="shared" si="1"/>
        <v>0</v>
      </c>
      <c r="I16" s="380">
        <f t="shared" si="2"/>
        <v>0</v>
      </c>
    </row>
    <row r="17" spans="1:9" ht="15" customHeight="1">
      <c r="A17" s="378">
        <v>7</v>
      </c>
      <c r="B17" s="381" t="s">
        <v>327</v>
      </c>
      <c r="C17" s="378" t="s">
        <v>124</v>
      </c>
      <c r="D17" s="380">
        <v>6</v>
      </c>
      <c r="E17" s="380"/>
      <c r="F17" s="380">
        <f t="shared" si="0"/>
        <v>0</v>
      </c>
      <c r="G17" s="380"/>
      <c r="H17" s="380">
        <f t="shared" si="1"/>
        <v>0</v>
      </c>
      <c r="I17" s="380">
        <f t="shared" si="2"/>
        <v>0</v>
      </c>
    </row>
    <row r="18" spans="1:9" ht="15" customHeight="1">
      <c r="A18" s="378">
        <v>9</v>
      </c>
      <c r="B18" s="381" t="s">
        <v>328</v>
      </c>
      <c r="C18" s="378" t="s">
        <v>124</v>
      </c>
      <c r="D18" s="380">
        <v>12</v>
      </c>
      <c r="E18" s="380"/>
      <c r="F18" s="380">
        <f t="shared" si="0"/>
        <v>0</v>
      </c>
      <c r="G18" s="380"/>
      <c r="H18" s="380">
        <f t="shared" si="1"/>
        <v>0</v>
      </c>
      <c r="I18" s="380">
        <f t="shared" si="2"/>
        <v>0</v>
      </c>
    </row>
    <row r="19" spans="1:9" ht="15" customHeight="1">
      <c r="A19" s="378">
        <v>10</v>
      </c>
      <c r="B19" s="381" t="s">
        <v>329</v>
      </c>
      <c r="C19" s="378" t="s">
        <v>124</v>
      </c>
      <c r="D19" s="380">
        <v>8</v>
      </c>
      <c r="E19" s="380"/>
      <c r="F19" s="380">
        <f t="shared" si="0"/>
        <v>0</v>
      </c>
      <c r="G19" s="380"/>
      <c r="H19" s="380">
        <f t="shared" si="1"/>
        <v>0</v>
      </c>
      <c r="I19" s="380">
        <f t="shared" si="2"/>
        <v>0</v>
      </c>
    </row>
    <row r="20" spans="1:9" ht="15" customHeight="1">
      <c r="A20" s="378">
        <v>11</v>
      </c>
      <c r="B20" s="381" t="s">
        <v>330</v>
      </c>
      <c r="C20" s="378" t="s">
        <v>124</v>
      </c>
      <c r="D20" s="380">
        <v>6</v>
      </c>
      <c r="E20" s="380"/>
      <c r="F20" s="380">
        <f t="shared" si="0"/>
        <v>0</v>
      </c>
      <c r="G20" s="380"/>
      <c r="H20" s="380">
        <f t="shared" si="1"/>
        <v>0</v>
      </c>
      <c r="I20" s="380">
        <f t="shared" si="2"/>
        <v>0</v>
      </c>
    </row>
    <row r="21" spans="1:9" ht="15" customHeight="1">
      <c r="A21" s="378">
        <v>12</v>
      </c>
      <c r="B21" s="381" t="s">
        <v>331</v>
      </c>
      <c r="C21" s="378" t="s">
        <v>124</v>
      </c>
      <c r="D21" s="380">
        <v>6</v>
      </c>
      <c r="E21" s="380"/>
      <c r="F21" s="380">
        <f t="shared" si="0"/>
        <v>0</v>
      </c>
      <c r="G21" s="380"/>
      <c r="H21" s="380">
        <f t="shared" si="1"/>
        <v>0</v>
      </c>
      <c r="I21" s="380">
        <f t="shared" si="2"/>
        <v>0</v>
      </c>
    </row>
    <row r="22" spans="1:9" ht="15" customHeight="1">
      <c r="A22" s="378">
        <v>13</v>
      </c>
      <c r="B22" s="381" t="s">
        <v>332</v>
      </c>
      <c r="C22" s="378" t="s">
        <v>124</v>
      </c>
      <c r="D22" s="380">
        <v>4</v>
      </c>
      <c r="E22" s="380"/>
      <c r="F22" s="380">
        <f t="shared" si="0"/>
        <v>0</v>
      </c>
      <c r="G22" s="380"/>
      <c r="H22" s="380">
        <f t="shared" si="1"/>
        <v>0</v>
      </c>
      <c r="I22" s="380">
        <f t="shared" si="2"/>
        <v>0</v>
      </c>
    </row>
    <row r="23" spans="1:9" ht="15" customHeight="1">
      <c r="A23" s="378">
        <v>14</v>
      </c>
      <c r="B23" s="381" t="s">
        <v>333</v>
      </c>
      <c r="C23" s="378" t="s">
        <v>171</v>
      </c>
      <c r="D23" s="380">
        <v>3</v>
      </c>
      <c r="E23" s="380"/>
      <c r="F23" s="380">
        <f t="shared" si="0"/>
        <v>0</v>
      </c>
      <c r="G23" s="380"/>
      <c r="H23" s="380">
        <f t="shared" si="1"/>
        <v>0</v>
      </c>
      <c r="I23" s="380">
        <f t="shared" si="2"/>
        <v>0</v>
      </c>
    </row>
    <row r="24" spans="1:9" ht="15" customHeight="1">
      <c r="A24" s="378">
        <v>15</v>
      </c>
      <c r="B24" s="381" t="s">
        <v>334</v>
      </c>
      <c r="C24" s="378" t="s">
        <v>124</v>
      </c>
      <c r="D24" s="380">
        <v>20</v>
      </c>
      <c r="E24" s="380"/>
      <c r="F24" s="380">
        <f t="shared" si="0"/>
        <v>0</v>
      </c>
      <c r="G24" s="380"/>
      <c r="H24" s="380">
        <f t="shared" si="1"/>
        <v>0</v>
      </c>
      <c r="I24" s="380">
        <f t="shared" si="2"/>
        <v>0</v>
      </c>
    </row>
    <row r="25" spans="1:9" ht="15" customHeight="1">
      <c r="A25" s="378">
        <v>16</v>
      </c>
      <c r="B25" s="381" t="s">
        <v>261</v>
      </c>
      <c r="C25" s="382">
        <v>0.4</v>
      </c>
      <c r="D25" s="380"/>
      <c r="E25" s="380"/>
      <c r="F25" s="380">
        <v>0</v>
      </c>
      <c r="G25" s="380"/>
      <c r="H25" s="380">
        <f>H24*C25</f>
        <v>0</v>
      </c>
      <c r="I25" s="380">
        <f t="shared" si="2"/>
        <v>0</v>
      </c>
    </row>
    <row r="26" spans="1:9" ht="15" customHeight="1">
      <c r="A26" s="378">
        <v>17</v>
      </c>
      <c r="B26" s="381" t="s">
        <v>335</v>
      </c>
      <c r="C26" s="378" t="s">
        <v>171</v>
      </c>
      <c r="D26" s="380">
        <v>1</v>
      </c>
      <c r="E26" s="380"/>
      <c r="F26" s="380">
        <f t="shared" si="0"/>
        <v>0</v>
      </c>
      <c r="G26" s="380"/>
      <c r="H26" s="380"/>
      <c r="I26" s="380">
        <f t="shared" si="2"/>
        <v>0</v>
      </c>
    </row>
    <row r="27" spans="1:9" ht="15" customHeight="1">
      <c r="A27" s="378"/>
      <c r="B27" s="383" t="s">
        <v>5</v>
      </c>
      <c r="C27" s="378"/>
      <c r="D27" s="378"/>
      <c r="E27" s="378"/>
      <c r="F27" s="384">
        <f>SUM(F11:F26)</f>
        <v>0</v>
      </c>
      <c r="G27" s="380"/>
      <c r="H27" s="384">
        <f>SUM(H11:H26)</f>
        <v>0</v>
      </c>
      <c r="I27" s="384">
        <f>SUM(I11:I26)</f>
        <v>0</v>
      </c>
    </row>
    <row r="28" spans="1:9" ht="15" customHeight="1">
      <c r="A28" s="378"/>
      <c r="B28" s="385" t="s">
        <v>336</v>
      </c>
      <c r="C28" s="386">
        <v>0.05</v>
      </c>
      <c r="D28" s="387"/>
      <c r="E28" s="387"/>
      <c r="F28" s="388"/>
      <c r="G28" s="389"/>
      <c r="H28" s="388"/>
      <c r="I28" s="389">
        <f>I27*C28</f>
        <v>0</v>
      </c>
    </row>
    <row r="29" spans="1:9" ht="15" customHeight="1">
      <c r="A29" s="378"/>
      <c r="B29" s="383" t="s">
        <v>5</v>
      </c>
      <c r="C29" s="387"/>
      <c r="D29" s="387"/>
      <c r="E29" s="387"/>
      <c r="F29" s="388"/>
      <c r="G29" s="389"/>
      <c r="H29" s="388"/>
      <c r="I29" s="389">
        <f>I27+I28</f>
        <v>0</v>
      </c>
    </row>
    <row r="30" spans="1:9" ht="15" customHeight="1">
      <c r="A30" s="381"/>
      <c r="B30" s="385" t="s">
        <v>337</v>
      </c>
      <c r="C30" s="386">
        <v>0.68</v>
      </c>
      <c r="D30" s="387"/>
      <c r="E30" s="387"/>
      <c r="F30" s="387"/>
      <c r="G30" s="389"/>
      <c r="H30" s="387"/>
      <c r="I30" s="389">
        <f>H27*C30</f>
        <v>0</v>
      </c>
    </row>
    <row r="31" spans="1:9" ht="15" customHeight="1">
      <c r="A31" s="381"/>
      <c r="B31" s="383" t="s">
        <v>5</v>
      </c>
      <c r="C31" s="385"/>
      <c r="D31" s="387"/>
      <c r="E31" s="387"/>
      <c r="F31" s="387"/>
      <c r="G31" s="389"/>
      <c r="H31" s="387"/>
      <c r="I31" s="389">
        <f>I29+I30</f>
        <v>0</v>
      </c>
    </row>
    <row r="32" spans="1:9" ht="15" customHeight="1">
      <c r="A32" s="381"/>
      <c r="B32" s="385" t="s">
        <v>185</v>
      </c>
      <c r="C32" s="386">
        <v>0.08</v>
      </c>
      <c r="D32" s="387"/>
      <c r="E32" s="387"/>
      <c r="F32" s="387"/>
      <c r="G32" s="387"/>
      <c r="H32" s="387"/>
      <c r="I32" s="389">
        <f>I31*C32</f>
        <v>0</v>
      </c>
    </row>
    <row r="33" spans="1:9" ht="15" customHeight="1">
      <c r="A33" s="381"/>
      <c r="B33" s="383" t="s">
        <v>5</v>
      </c>
      <c r="C33" s="385"/>
      <c r="D33" s="387"/>
      <c r="E33" s="387"/>
      <c r="F33" s="387"/>
      <c r="G33" s="387"/>
      <c r="H33" s="387"/>
      <c r="I33" s="389">
        <f>I31+I32</f>
        <v>0</v>
      </c>
    </row>
    <row r="34" spans="1:9" ht="15" customHeight="1">
      <c r="A34" s="381"/>
      <c r="B34" s="385" t="s">
        <v>120</v>
      </c>
      <c r="C34" s="386">
        <v>0.05</v>
      </c>
      <c r="D34" s="387"/>
      <c r="E34" s="387"/>
      <c r="F34" s="387"/>
      <c r="G34" s="387"/>
      <c r="H34" s="387"/>
      <c r="I34" s="389">
        <f>I33*C34</f>
        <v>0</v>
      </c>
    </row>
    <row r="35" spans="1:9" ht="15" customHeight="1">
      <c r="A35" s="381"/>
      <c r="B35" s="383" t="s">
        <v>5</v>
      </c>
      <c r="C35" s="385"/>
      <c r="D35" s="387"/>
      <c r="E35" s="387"/>
      <c r="F35" s="387"/>
      <c r="G35" s="387"/>
      <c r="H35" s="387"/>
      <c r="I35" s="389">
        <f>I34+I33</f>
        <v>0</v>
      </c>
    </row>
    <row r="36" spans="1:9" ht="15" customHeight="1">
      <c r="A36" s="381"/>
      <c r="B36" s="385" t="s">
        <v>132</v>
      </c>
      <c r="C36" s="386">
        <v>0.18</v>
      </c>
      <c r="D36" s="387"/>
      <c r="E36" s="387"/>
      <c r="F36" s="387"/>
      <c r="G36" s="387"/>
      <c r="H36" s="387"/>
      <c r="I36" s="389">
        <f>I35*C36</f>
        <v>0</v>
      </c>
    </row>
    <row r="37" spans="1:9" ht="15" customHeight="1">
      <c r="A37" s="381"/>
      <c r="B37" s="383" t="s">
        <v>142</v>
      </c>
      <c r="C37" s="385"/>
      <c r="D37" s="387"/>
      <c r="E37" s="387"/>
      <c r="F37" s="387"/>
      <c r="G37" s="387"/>
      <c r="H37" s="387"/>
      <c r="I37" s="388">
        <f>I33+I36</f>
        <v>0</v>
      </c>
    </row>
  </sheetData>
  <sheetProtection/>
  <mergeCells count="7">
    <mergeCell ref="I9:I10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2019-05-31T06:46:10Z</cp:lastPrinted>
  <dcterms:created xsi:type="dcterms:W3CDTF">2004-05-18T18:44:03Z</dcterms:created>
  <dcterms:modified xsi:type="dcterms:W3CDTF">2022-07-14T13:10:54Z</dcterms:modified>
  <cp:category/>
  <cp:version/>
  <cp:contentType/>
  <cp:contentStatus/>
</cp:coreProperties>
</file>